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8"/>
  </bookViews>
  <sheets>
    <sheet name="1.1" sheetId="1" r:id="rId1"/>
    <sheet name="1.2" sheetId="2" r:id="rId2"/>
    <sheet name="1.3" sheetId="3" r:id="rId3"/>
    <sheet name="1.5 " sheetId="4" r:id="rId4"/>
    <sheet name="3.1" sheetId="5" state="hidden" r:id="rId5"/>
    <sheet name="3.2" sheetId="6" state="hidden" r:id="rId6"/>
    <sheet name="3.3" sheetId="7" state="hidden" r:id="rId7"/>
    <sheet name="ЦОК" sheetId="8" state="hidden" r:id="rId8"/>
    <sheet name="Тр ЭлЭн" sheetId="9" state="hidden" r:id="rId9"/>
    <sheet name="таб.1.1 (СОТиН)" sheetId="10" state="hidden" r:id="rId10"/>
    <sheet name="Юристы" sheetId="11" state="hidden" r:id="rId11"/>
    <sheet name="ТП" sheetId="12" state="hidden" r:id="rId12"/>
    <sheet name="Дисп.Сл" sheetId="13" state="hidden" r:id="rId13"/>
    <sheet name="Лист1" sheetId="14" state="hidden" r:id="rId14"/>
    <sheet name="1.9" sheetId="15" r:id="rId15"/>
    <sheet name="т.2.1" sheetId="16" r:id="rId16"/>
    <sheet name="т.2.2" sheetId="17" r:id="rId17"/>
    <sheet name="т.2.3" sheetId="18" r:id="rId18"/>
    <sheet name="т.2.4" sheetId="19" r:id="rId19"/>
    <sheet name="т.3.1" sheetId="20" r:id="rId20"/>
    <sheet name="т.3.2" sheetId="21" r:id="rId21"/>
    <sheet name="т.3.3" sheetId="22" r:id="rId22"/>
    <sheet name="4.1" sheetId="23" r:id="rId23"/>
    <sheet name="4.2" sheetId="24" r:id="rId24"/>
    <sheet name="8.2" sheetId="25" r:id="rId25"/>
    <sheet name="8.1" sheetId="26" r:id="rId26"/>
    <sheet name="8.1.1" sheetId="27" r:id="rId27"/>
    <sheet name="8.2_1" sheetId="28" r:id="rId28"/>
    <sheet name="8.3" sheetId="29" r:id="rId29"/>
    <sheet name="9.1" sheetId="30" r:id="rId30"/>
    <sheet name="9.2" sheetId="31" r:id="rId31"/>
  </sheets>
  <externalReferences>
    <externalReference r:id="rId34"/>
  </externalReferences>
  <definedNames>
    <definedName name="_xlnm.Print_Titles" localSheetId="0">'1.1'!$7:$7</definedName>
    <definedName name="_xlnm.Print_Area" localSheetId="1">'1.2'!$A$1:$B$10</definedName>
    <definedName name="_xlnm.Print_Area" localSheetId="7">'ЦОК'!$A$5:$E$46</definedName>
  </definedNames>
  <calcPr fullCalcOnLoad="1"/>
</workbook>
</file>

<file path=xl/comments1.xml><?xml version="1.0" encoding="utf-8"?>
<comments xmlns="http://schemas.openxmlformats.org/spreadsheetml/2006/main">
  <authors>
    <author>User34535</author>
  </authors>
  <commentList>
    <comment ref="G10" authorId="0">
      <text>
        <r>
          <rPr>
            <b/>
            <sz val="8"/>
            <rFont val="Tahoma"/>
            <family val="2"/>
          </rPr>
          <t>User34535: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User34535: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User34535: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<sst xmlns="http://schemas.openxmlformats.org/spreadsheetml/2006/main" count="1408" uniqueCount="690">
  <si>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</si>
  <si>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</si>
  <si>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</si>
  <si>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</si>
  <si>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</si>
  <si>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</si>
  <si>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</si>
  <si>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№
п/п</t>
  </si>
  <si>
    <t>Число, шт.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</si>
  <si>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</si>
  <si>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</si>
  <si>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</si>
  <si>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</si>
  <si>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</si>
  <si>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</si>
  <si>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</si>
  <si>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</si>
  <si>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</si>
  <si>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</si>
  <si>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</si>
  <si>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t>(наименование территориальной сетевой организации)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</si>
  <si>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</si>
  <si>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</si>
  <si>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</si>
  <si>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</si>
  <si>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</si>
  <si>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</si>
  <si>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</si>
  <si>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</si>
  <si>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</si>
  <si>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</si>
  <si>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</si>
  <si>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</si>
  <si>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</si>
  <si>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</si>
  <si>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</si>
  <si>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</si>
  <si>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</si>
  <si>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</si>
  <si>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</si>
  <si>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</si>
  <si>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</si>
  <si>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</si>
  <si>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</si>
  <si>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</si>
  <si>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</si>
  <si>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</si>
  <si>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</si>
  <si>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</si>
  <si>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</si>
  <si>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</si>
  <si>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</si>
  <si>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</si>
  <si>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</si>
  <si>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</si>
  <si>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</si>
  <si>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t>в том числе, по критериям:</t>
  </si>
  <si>
    <t>ФОРМЫ,</t>
  </si>
  <si>
    <t>Наименование параметра (критерия), характеризующего индикатор</t>
  </si>
  <si>
    <t>в том числе:</t>
  </si>
  <si>
    <t>(наименование электросетевой организации)</t>
  </si>
  <si>
    <t>Наименование
показателя</t>
  </si>
  <si>
    <t>Описание (обоснование)</t>
  </si>
  <si>
    <t>Форма 1.2 - Расчет показателя средней продолжительности прекращений передачи электрической энергии</t>
  </si>
  <si>
    <t>Приложение № 1</t>
  </si>
  <si>
    <t>ИСПОЛЬЗУЕМЫЕ ДЛЯ РАСЧЕТА ЗНАЧЕНИЯ ПОКАЗАТЕЛЯ УРОВНЯ НАДЕЖНОСТИ ОКАЗЫВАЕМЫХ УСЛУГ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</si>
  <si>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</si>
  <si>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</si>
  <si>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</si>
  <si>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</si>
  <si>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</si>
  <si>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</si>
  <si>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</si>
  <si>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</si>
  <si>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</si>
  <si>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</si>
  <si>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</si>
  <si>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</si>
  <si>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</si>
  <si>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</si>
  <si>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</si>
  <si>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</si>
  <si>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</si>
  <si>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</si>
  <si>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</si>
  <si>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</si>
  <si>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</si>
  <si>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</si>
  <si>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</si>
  <si>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</si>
  <si>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</si>
  <si>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</si>
  <si>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</si>
  <si>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</si>
  <si>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</si>
  <si>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</si>
  <si>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</si>
  <si>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Итого по индикатору 
исполнительности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</si>
  <si>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</si>
  <si>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</si>
  <si>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</si>
  <si>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</si>
  <si>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</si>
  <si>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</si>
  <si>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</si>
  <si>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</si>
  <si>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</si>
  <si>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</si>
  <si>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</si>
  <si>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</si>
  <si>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</si>
  <si>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</si>
  <si>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</si>
  <si>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</si>
  <si>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</si>
  <si>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</si>
  <si>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</si>
  <si>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</si>
  <si>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</si>
  <si>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</si>
  <si>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</si>
  <si>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</si>
  <si>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</si>
  <si>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</si>
  <si>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</si>
  <si>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</si>
  <si>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</si>
  <si>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</si>
  <si>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</si>
  <si>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</si>
  <si>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</si>
  <si>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</si>
  <si>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</si>
  <si>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</si>
  <si>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</si>
  <si>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</si>
  <si>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</si>
  <si>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</si>
  <si>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</si>
  <si>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</si>
  <si>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</si>
  <si>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</si>
  <si>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</si>
  <si>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</si>
  <si>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</si>
  <si>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</si>
  <si>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</si>
  <si>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</si>
  <si>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</si>
  <si>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</si>
  <si>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</si>
  <si>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</si>
  <si>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</si>
  <si>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</si>
  <si>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</si>
  <si>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</si>
  <si>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</si>
  <si>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</si>
  <si>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</si>
  <si>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</si>
  <si>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</si>
  <si>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</si>
  <si>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</si>
  <si>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</si>
  <si>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</si>
  <si>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</si>
  <si>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</si>
  <si>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</si>
  <si>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</si>
  <si>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</si>
  <si>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</si>
  <si>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</si>
  <si>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</si>
  <si>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</si>
  <si>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</si>
  <si>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</si>
  <si>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</si>
  <si>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</si>
  <si>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</si>
  <si>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</si>
  <si>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</si>
  <si>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</si>
  <si>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</si>
  <si>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</si>
  <si>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</si>
  <si>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</si>
  <si>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</si>
  <si>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</si>
  <si>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</si>
  <si>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</si>
  <si>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</si>
  <si>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</si>
  <si>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</si>
  <si>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</si>
  <si>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</si>
  <si>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</si>
  <si>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</si>
  <si>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</si>
  <si>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</si>
  <si>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</si>
  <si>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</si>
  <si>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</si>
  <si>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</si>
  <si>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</si>
  <si>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</si>
  <si>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</si>
  <si>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</si>
  <si>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</si>
  <si>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</si>
  <si>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</si>
  <si>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</si>
  <si>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</si>
  <si>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</si>
  <si>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</si>
  <si>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</si>
  <si>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</si>
  <si>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</si>
  <si>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</si>
  <si>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</si>
  <si>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</si>
  <si>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</si>
  <si>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* Информация предоставляется справочно.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</si>
  <si>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</si>
  <si>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</si>
  <si>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</si>
  <si>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</si>
  <si>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</si>
  <si>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</si>
  <si>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</si>
  <si>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</si>
  <si>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сроков по процедурам взаимодействия с потребителями услуг (заявителями) - всего</t>
  </si>
  <si>
    <t>Мероприятия,
направленные
на улучшение показателя *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</si>
  <si>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</si>
  <si>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</si>
  <si>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</si>
  <si>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</si>
  <si>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Приложение № 3</t>
  </si>
  <si>
    <t>Приложение № 4</t>
  </si>
  <si>
    <t>ФОРМА,</t>
  </si>
  <si>
    <t>ИСПОЛЬЗУЕМАЯ ДЛЯ РАСЧЕТА ОБОБЩЕННОГО ПОКАЗАТЕЛЯ
 УРОВНЯ НАДЕЖНОСТИ И КАЧЕСТВА ОКАЗЫВАЕМЫХ УСЛУГ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</si>
  <si>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</si>
  <si>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</si>
  <si>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</si>
  <si>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</si>
  <si>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</si>
  <si>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</si>
  <si>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</si>
  <si>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</si>
  <si>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</si>
  <si>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</si>
  <si>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</si>
  <si>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</si>
  <si>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</si>
  <si>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 а) регламенты оказания услуг и рассмотрения обращений заявителей и потребителей услуг, шт.</t>
  </si>
  <si>
    <t xml:space="preserve">1.2. б)наличие положения о деятельности структурного подразделения по работе </t>
  </si>
  <si>
    <t>1.2. в) должностные инструкции сотрудников, обслуживающих заявителей и потребителей услуг, шт.</t>
  </si>
  <si>
    <t>1.2. г) 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</si>
  <si>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2.1. Наличие единого телефонного номера для приема обращений потребителей услуг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</si>
  <si>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</si>
  <si>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</si>
  <si>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</si>
  <si>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</si>
  <si>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</si>
  <si>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</si>
  <si>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</si>
  <si>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 Количество обращений,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</si>
  <si>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  Количество отзывов и 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</si>
  <si>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 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</si>
  <si>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 Средняя продолжительность времени принятия мер по результатам обращения потребителя услуг, дней</t>
  </si>
  <si>
    <t>3.2. а) письменных опросов, шт. на 1000 потребителей услуг</t>
  </si>
  <si>
    <t>3.2. б)  электронной связи через сеть Интернет, шт. на 1000 потребителей услуг</t>
  </si>
  <si>
    <t>3.2. в) системы автоинформирования, 
шт. на 1000 потребителей услуг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</si>
  <si>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</si>
  <si>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</si>
  <si>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</si>
  <si>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 xml:space="preserve">                         Директор                                                        Н.А. Байбакова</t>
  </si>
  <si>
    <t>Оценоч  ный балл</t>
  </si>
  <si>
    <t>۰Проведение работ по проверке релейной защиты и автоматики</t>
  </si>
  <si>
    <t>۰Выравнивание нагрузок фаз в распределительных сетях 0,38 кВ</t>
  </si>
  <si>
    <t xml:space="preserve">Технические мероприятия:    ۰Вырубка угрожающих падением на првода воздушные линии электропередач деревьев          ۰Проведение освидетельствования оборудования                      </t>
  </si>
  <si>
    <t xml:space="preserve">۰ Применение  изолированного провода при реконструкции воздушных линий 6-10 кВ, 0,4 кВ         </t>
  </si>
  <si>
    <t>۰Введение единого многоканального телефона по приему заявок</t>
  </si>
  <si>
    <t>۰Работа по созданию интернет приемной по приему заявок</t>
  </si>
  <si>
    <t xml:space="preserve">Организационные мероприятия:        ۰Проведение внеочередных осмотров оборудования трансформаторных подстанций         </t>
  </si>
  <si>
    <t xml:space="preserve"> ۰Проведение внеочередных обходов трасс кабельных и воздушных линий</t>
  </si>
  <si>
    <t>۰Замена проводов на большее сечение на перегруженных линиях КЛ-10 кВ, КЛ-6 кВ, КЛ-0,4 кВ, ВЛ-10 кВ, ВЛ-6 кВ, ВЛ-0,4 кВ</t>
  </si>
  <si>
    <t xml:space="preserve">ИСПОЛЬЗУЕМЫЕ ДЛЯ РАСЧЕТА ЗНАЧЕНИЯ ПОКАЗАТЕЛЯ УРОВНЯ
КАЧЕСТВА ОКАЗЫВАЕМЫХ УСЛУГ 
</t>
  </si>
  <si>
    <t xml:space="preserve">Число заявок на технологическое присоединение к сети,   поданных в соответствии с требованиями нормативных правовых актов, по которым сетевой организацией в соответствующий расчетный период направлен  проект договора об осуществлении технологического присоединения  заявителей к сети, шт. (N  заяв_тпр  )   </t>
  </si>
  <si>
    <t xml:space="preserve">Число заявок на технологическое присоединение к сети,    поданных в соответствии с требованиями нормативных  правовых актов, по которым сетевой организацией в     соответствующий расчетный период  направлен проект              договора об осуществлении технологического присоединения заявителей к сети с нарушением установленных сроков его  направления, шт. (N  нс    заяв_тпр  )            </t>
  </si>
  <si>
    <t xml:space="preserve">Число договоров об осуществлении технологического    присоединения заявителей к сети, исполненных в     соответствующем расчетном периоде, по которым имеется подписанный сторонами акт о технологическом              присоединении, шт. (N  сд_тпр )                </t>
  </si>
  <si>
    <t xml:space="preserve">Число договоров об осуществлении технологического   присоединения заявителей к сети, исполненных в    соответствующем расчетном периоде, по которым имеется  подписанный сторонами акт о технологическом   присоединении, по которым произошло нарушение   установленных сроков технологического   присоединения, шт. (N   нс          сд_тпр)           </t>
  </si>
  <si>
    <t>Число вступивших в законную силу решений       антимонопольного органа и (или) суда об установлении     нарушений сетевой организацией требований  антимонопольного законодательства Российской Федерации в части оказания услуг по технологическому присоединению в соответствующем расчетном    периоде, шт. (N    н_тпр )</t>
  </si>
  <si>
    <t>0</t>
  </si>
  <si>
    <t xml:space="preserve">Общее число заявок на технологическое присоединение  к сети, поданных заявителями в соответствующий  расчетный период, в десятках шт. (N  очз_тпр)    </t>
  </si>
  <si>
    <t xml:space="preserve"> -</t>
  </si>
  <si>
    <t>۰Сокращение времени на подготовку договоров на технологическое присоединение и технических условий                                 ۰Сокращение времени технологического    присоединения заявителей к сети</t>
  </si>
  <si>
    <t xml:space="preserve">                         Директор                                                        Н.П. Никитский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</si>
  <si>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2013г.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</si>
  <si>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, в период 2013г.</t>
  </si>
  <si>
    <t>Форма 3.1 - Отчетные данные по выполнению заявок на технологическое
 присоединение к сети, в период 2013г.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</si>
  <si>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</si>
  <si>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</si>
  <si>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ЗАО "Королевская электросеть"</t>
  </si>
  <si>
    <t>2016год</t>
  </si>
  <si>
    <t>2017год</t>
  </si>
  <si>
    <t>2018год</t>
  </si>
  <si>
    <t>2019год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</si>
  <si>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</si>
  <si>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</si>
  <si>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Показатель качества рассмотрения заявок на технологическое присоединение к сети (П заявтпр)</t>
  </si>
  <si>
    <t>Показатель качества исполнения договоров об осуществлении технологического присоединения к сети (П нс тпр)</t>
  </si>
  <si>
    <t>525</t>
  </si>
  <si>
    <t xml:space="preserve">2015год </t>
  </si>
  <si>
    <t xml:space="preserve">2016год </t>
  </si>
  <si>
    <t xml:space="preserve">2017год </t>
  </si>
  <si>
    <t xml:space="preserve">2018год </t>
  </si>
  <si>
    <t xml:space="preserve">2019год </t>
  </si>
  <si>
    <t>222</t>
  </si>
  <si>
    <t>52,5</t>
  </si>
  <si>
    <t>10</t>
  </si>
  <si>
    <t>Время и дата восстановления режима потребления электрической энергии потребителей услуг (часы, минуты, ГГГГ.ММ.ДД)</t>
  </si>
  <si>
    <t>Должность</t>
  </si>
  <si>
    <t>Ф.И.О.</t>
  </si>
  <si>
    <t>Подпись</t>
  </si>
  <si>
    <t>(Образец)</t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</si>
  <si>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</si>
  <si>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</si>
  <si>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</si>
  <si>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</si>
  <si>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</si>
  <si>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Сумма произведений по столбцу 32 
и столбцу 33 Формы 8.1
(∑ столбец 32 * столбец 33)</t>
  </si>
  <si>
    <t>2</t>
  </si>
  <si>
    <t>Максимальное за расчетный период регулирования число точек поставки электросетевой организации, шт.</t>
  </si>
  <si>
    <t>4</t>
  </si>
  <si>
    <t>Объем недоотпущенной электроэнергии (Пенэс), МВт*час</t>
  </si>
  <si>
    <t>Сумма произведений по столбцу 32 и столбцу 33 Формы 8.1(∑ столбец 32 * столбец 33)</t>
  </si>
  <si>
    <t>Директор                                           Г.М.Крук</t>
  </si>
  <si>
    <t>№пп</t>
  </si>
  <si>
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(П  нпа_тпр)    </t>
  </si>
  <si>
    <t xml:space="preserve">                                                                   </t>
  </si>
  <si>
    <t>АО "МСК Энерго"</t>
  </si>
  <si>
    <t>ТП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</si>
  <si>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</si>
  <si>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Предлагаемое плановое значение   показателя уровня качества  обслуживания потребителей услуг  территориальными сетевыми  организациями</t>
  </si>
  <si>
    <t xml:space="preserve">1.1 Среднее время, затраченное территориальной сетевой организацией на  направление проекта договора оказания услуг по передаче электрической энергии потребителю услуг (заявителю), дней 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</si>
  <si>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</si>
  <si>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</si>
  <si>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 xml:space="preserve"> АО "МСК Энерго"</t>
  </si>
  <si>
    <t>Итого:</t>
  </si>
  <si>
    <t>Форма 1.1 - Журнал учета текущей информации о прекращении передачи электрической энергии для потребителей услуг электросетевой организации за 2017 год</t>
  </si>
  <si>
    <t>Максимальное за расчетный период 2017 г. число точек присоединения</t>
  </si>
  <si>
    <t>Средняя продолжительность прекращения  передачи электрической энергии на точку поставки (Пsaidi), час.</t>
  </si>
  <si>
    <t>Средняя частота прекращений  передачи электрической энергии на точку поставки  (Пsaifi), шт.</t>
  </si>
  <si>
    <t>П</t>
  </si>
  <si>
    <t>В1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</si>
  <si>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2017г.</t>
  </si>
  <si>
    <t>Форма 3.1 - Отчетные данные по выполнению заявок на технологическое
 присоединение к сети, в период 2017г.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</si>
  <si>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, в период 2017г.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</si>
  <si>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</si>
  <si>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Форма 1.9. Данные об экономических и технических</t>
  </si>
  <si>
    <t>характеристиках и (или) условиях деятельности</t>
  </si>
  <si>
    <t>территориальных сетевых организаций</t>
  </si>
  <si>
    <t>Характеристики и (или) условия деятельности сетевой организации "1"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</si>
  <si>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</si>
  <si>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</si>
  <si>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</si>
  <si>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</si>
  <si>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</si>
  <si>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</si>
  <si>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</si>
  <si>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</si>
  <si>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</si>
  <si>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</si>
  <si>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 xml:space="preserve"> 1.2</t>
  </si>
  <si>
    <t>Показатель</t>
  </si>
  <si>
    <t>N формулы (пункта) методических указаний</t>
  </si>
  <si>
    <t>Пункт 4.1 методических указаний</t>
  </si>
  <si>
    <t>Пункт 5 методических указаний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</si>
  <si>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</si>
  <si>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</si>
  <si>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</si>
  <si>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</si>
  <si>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</si>
  <si>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</si>
  <si>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</si>
  <si>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</si>
  <si>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</si>
  <si>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</si>
  <si>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</si>
  <si>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</si>
  <si>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</si>
  <si>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</si>
  <si>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</si>
  <si>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</si>
  <si>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</si>
  <si>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</si>
  <si>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</si>
  <si>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</si>
  <si>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</si>
  <si>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</si>
  <si>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</si>
  <si>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</si>
  <si>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</si>
  <si>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</si>
  <si>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</si>
  <si>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</si>
  <si>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</si>
  <si>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</si>
  <si>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</si>
  <si>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</si>
  <si>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</si>
  <si>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</si>
  <si>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</si>
  <si>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</si>
  <si>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</si>
  <si>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</si>
  <si>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п</t>
  </si>
  <si>
    <t>АО "МСК ЭНЕРГО"</t>
  </si>
  <si>
    <t>КЛ</t>
  </si>
  <si>
    <t>В</t>
  </si>
  <si>
    <t>4.21</t>
  </si>
  <si>
    <t>котельная- 1</t>
  </si>
  <si>
    <t>09,00,2017.06.21</t>
  </si>
  <si>
    <t>16,00,2017.06.21</t>
  </si>
  <si>
    <t>09.00,2017.07.06</t>
  </si>
  <si>
    <t>09.00,2017.07.12</t>
  </si>
  <si>
    <t>16.00,2017.07.12</t>
  </si>
  <si>
    <t>09.00,2017.07.13</t>
  </si>
  <si>
    <t>16.00,2017.07.13</t>
  </si>
  <si>
    <t>09.00,2017.07.14</t>
  </si>
  <si>
    <t>09.00,2017.07.20</t>
  </si>
  <si>
    <t>13,30,2017.08.08</t>
  </si>
  <si>
    <t>ИТОГО по всем прекращениям передачи электрической энергии за отчетный период</t>
  </si>
  <si>
    <t>И</t>
  </si>
  <si>
    <t>0; 1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</si>
  <si>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</si>
  <si>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</si>
  <si>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</si>
  <si>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</si>
  <si>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учитываемых при расчете индикативных показателей надежности</t>
  </si>
  <si>
    <t xml:space="preserve">                         Генеральный директор                                                       А.В. Прокопенко</t>
  </si>
  <si>
    <t>Генеральный директор                                           А.В. Прокопенко</t>
  </si>
  <si>
    <t xml:space="preserve">Форма 1.3 - Расчет  показателя  средней продолжительности  прекращения передачи электрической энергии потребителям услуг и показателя средней частоты прекращения передачи  электрической энергии потребителям услуг  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</si>
  <si>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</si>
  <si>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АО "МСК Энерго" 2017 год</t>
  </si>
  <si>
    <t xml:space="preserve">                       Генеральный директор                                                                          А.В. Прокопенко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</si>
  <si>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</si>
  <si>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</si>
  <si>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</si>
  <si>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</si>
  <si>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 xml:space="preserve">     Генеральный директор                                                      А.В. Прокопенко</t>
  </si>
  <si>
    <t xml:space="preserve">N п/п 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</si>
  <si>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</si>
  <si>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 xml:space="preserve">Первичный уровень присоединения </t>
  </si>
  <si>
    <t xml:space="preserve">Количество точек поставки потребителей услуг сетевой организации, присоединенных к первичному уровню присоединения, шт </t>
  </si>
  <si>
    <t xml:space="preserve">Диспетчерское наименование ПС, ТП, РП </t>
  </si>
  <si>
    <t xml:space="preserve">Высший класс напряжения, кВ </t>
  </si>
  <si>
    <t xml:space="preserve">Класс напряжения, кВ </t>
  </si>
  <si>
    <t xml:space="preserve">Всего </t>
  </si>
  <si>
    <t xml:space="preserve">в разделении категорий надежности потребителей электрической энергии </t>
  </si>
  <si>
    <t xml:space="preserve">в разделении уровней напряжения ЭПУ потребителей электрической энергии </t>
  </si>
  <si>
    <t>Смежные сетевые организации  и производи</t>
  </si>
  <si>
    <t xml:space="preserve">1-я категория надежности </t>
  </si>
  <si>
    <t xml:space="preserve">2-я категория надежности </t>
  </si>
  <si>
    <t xml:space="preserve">3-я категория надежности </t>
  </si>
  <si>
    <t>НН (ниже 1 кВ)</t>
  </si>
  <si>
    <t xml:space="preserve">тели  электрической энергии </t>
  </si>
  <si>
    <t xml:space="preserve">ТП </t>
  </si>
  <si>
    <t>стройка</t>
  </si>
  <si>
    <t>ЦТП</t>
  </si>
  <si>
    <t>ЛОС</t>
  </si>
  <si>
    <t>автостоянка</t>
  </si>
  <si>
    <t>мкр.Солнцево-Парк</t>
  </si>
  <si>
    <t>850 "Нововнуково"</t>
  </si>
  <si>
    <t xml:space="preserve">РТП </t>
  </si>
  <si>
    <t>торговый центр поз. 32</t>
  </si>
  <si>
    <t>МЖД Авиаконструктора Петлякова, д.11</t>
  </si>
  <si>
    <t>МЖД Летчика Грицевца, д.6</t>
  </si>
  <si>
    <t>МЖД поз.29Б, 29А</t>
  </si>
  <si>
    <t>МЖД ул. Летчика Грицевца, д.9, 11</t>
  </si>
  <si>
    <t>склад</t>
  </si>
  <si>
    <t>МЖД ул. Летчика Грицевца, д. 6, д. 8</t>
  </si>
  <si>
    <t>МЖД ул. Ав. Петлякова,д. 13/1, 13</t>
  </si>
  <si>
    <t>МЖД ул. Летчика Грицевца, д. 4/1, 7</t>
  </si>
  <si>
    <t>МЖД ул. Ав. Петлякова, д. 9</t>
  </si>
  <si>
    <t>МЖД ул. Ав. Петлякова, д. 5, 7</t>
  </si>
  <si>
    <t>МЖД ул. Летчика Грицевца, д. 4</t>
  </si>
  <si>
    <t>стройка поз. 28,29А, 32, бытовой городок (Ульянина, у д. 2)</t>
  </si>
  <si>
    <t>ГБОУ Школа № 1788</t>
  </si>
  <si>
    <t>котельная ул. Ав.Петлякова, д. 3</t>
  </si>
  <si>
    <t>светофорный объект</t>
  </si>
  <si>
    <t>МЖД ул. Летчика Грицевца, д.5</t>
  </si>
  <si>
    <t>МЖД ул. Ульянина, д. 2</t>
  </si>
  <si>
    <t>МЖД ул. Ульянина, д. 4</t>
  </si>
  <si>
    <t>МЖД ул. Ульянина, д. 6</t>
  </si>
  <si>
    <t>Детский сад (Летчика Грицевца, д. 5)</t>
  </si>
  <si>
    <t>МЖД ул. Летчика Грицевца, д.11</t>
  </si>
  <si>
    <t>МЖД ул. Ав. Петлякова, д. 21</t>
  </si>
  <si>
    <t>МЖД ул. Летчика Грицевца, д.10</t>
  </si>
  <si>
    <t>МЖД ул. Летчика Грицевца, д.12</t>
  </si>
  <si>
    <t>МЖД ул. Ав. Петлякова, д. 25, 27</t>
  </si>
  <si>
    <t>Детский сад (ул. Ав. Петлякова, д. 23)</t>
  </si>
  <si>
    <t>светофор</t>
  </si>
  <si>
    <t>стройка поз. 39</t>
  </si>
  <si>
    <t>ул. А. Петлякова, д. 29</t>
  </si>
  <si>
    <t>ул. Летчика Грицевца, д. 16</t>
  </si>
  <si>
    <t>МЖД ул. Ав. Петлякова, д. 31</t>
  </si>
  <si>
    <t>Форма 9.1. Группы территориальных сетевых организаций,</t>
  </si>
  <si>
    <t>имеющих сопоставимые друг с другом характеристики</t>
  </si>
  <si>
    <t>и (или) условия деятельности, сформированные по показателю</t>
  </si>
  <si>
    <t>средней продолжительности прекращения передачи</t>
  </si>
  <si>
    <r>
      <t>электрической энергии на точку поставки (П</t>
    </r>
    <r>
      <rPr>
        <vertAlign val="subscript"/>
        <sz val="11"/>
        <rFont val="Calibri"/>
        <family val="2"/>
      </rPr>
      <t>saidi</t>
    </r>
    <r>
      <rPr>
        <sz val="11"/>
        <rFont val="Calibri"/>
        <family val="2"/>
      </rPr>
      <t>)</t>
    </r>
  </si>
  <si>
    <t>N пп</t>
  </si>
  <si>
    <t>Группы территориальных сетевых организаций &lt;1&gt;:</t>
  </si>
  <si>
    <t>ЛЭП 7 500 км и более,</t>
  </si>
  <si>
    <t>доля КЛ менее 10%, Средняя летняя температура 20 °C и более</t>
  </si>
  <si>
    <t>доля КЛ менее 10%, Средняя летняя температура менее 20 °C,</t>
  </si>
  <si>
    <t>Число разъединителей и выключателей менее 25 000 шт.</t>
  </si>
  <si>
    <t>Число разъединителей и выключателей 25 000 шт. и более</t>
  </si>
  <si>
    <t>доля КЛ 10% и более</t>
  </si>
  <si>
    <t>ЛЭП 10 км и более и менее 7500 км,</t>
  </si>
  <si>
    <t>доля КЛ 30% и более</t>
  </si>
  <si>
    <t>ЛЭП 10 км и более и менее 7500 км, доля КЛ менее 30%,</t>
  </si>
  <si>
    <t>Плотность менее 20 шт./км, Число точек поставки менее 10 000 шт. &lt;2&gt;</t>
  </si>
  <si>
    <t>доля КЛ менее 30%,</t>
  </si>
  <si>
    <t>Плотность менее 20 шт./км, Число точек поставки 10 000 шт. и более</t>
  </si>
  <si>
    <t>доля КЛ менее 30%, Плотность 20 шт./км и более</t>
  </si>
  <si>
    <t>ЛЭП менее 10 км</t>
  </si>
  <si>
    <t>Форма 9.2. Группы территориальных сетевых организаций,</t>
  </si>
  <si>
    <t>средней частоты прекращения передачи электрической</t>
  </si>
  <si>
    <r>
      <t>энергии на точку поставки (П</t>
    </r>
    <r>
      <rPr>
        <vertAlign val="subscript"/>
        <sz val="11"/>
        <rFont val="Calibri"/>
        <family val="2"/>
      </rPr>
      <t>saifi</t>
    </r>
    <r>
      <rPr>
        <sz val="11"/>
        <rFont val="Calibri"/>
        <family val="2"/>
      </rPr>
      <t>)</t>
    </r>
  </si>
  <si>
    <t>Группы территориальных сетевых организаций</t>
  </si>
  <si>
    <t>доля КЛ менее 10%</t>
  </si>
  <si>
    <t>ЛЭП 3 000 км и более и менее 7 500 км,</t>
  </si>
  <si>
    <t>доля КЛ менее 15%</t>
  </si>
  <si>
    <t>доля КЛ 15% и более</t>
  </si>
  <si>
    <t>ЛЭП 100 км и более и менее 3 000 км,</t>
  </si>
  <si>
    <t>доля КЛ 35% и более</t>
  </si>
  <si>
    <t>доля КЛ менее 35%</t>
  </si>
  <si>
    <t>ЛЭП от 10 км и более и менее 100 км</t>
  </si>
  <si>
    <t xml:space="preserve">                         Генеральный директор                                            А.В. Прокопенко</t>
  </si>
  <si>
    <t xml:space="preserve">КЛ ж/д № 29 ул. Авиаконструктора Петлякова
мкр. Солнцево парк.
</t>
  </si>
  <si>
    <t>09,37,2017.03.13</t>
  </si>
  <si>
    <t>10,20,2017.03.13</t>
  </si>
  <si>
    <t>тп 9214
напр.
Д.29 ввод 1</t>
  </si>
  <si>
    <t>жил. дом - 1</t>
  </si>
  <si>
    <t>3.4.13.4</t>
  </si>
  <si>
    <t>ТП 928                    мкр. Солнцево парк</t>
  </si>
  <si>
    <t>ТП 928</t>
  </si>
  <si>
    <t>ТП 927 сек.1,          мкр. Солнцево парк</t>
  </si>
  <si>
    <t>09.00,2017.07.03</t>
  </si>
  <si>
    <t>17.00,2017.07.03</t>
  </si>
  <si>
    <t>ТП 927 сек.1</t>
  </si>
  <si>
    <t>школа- 1,        иТП-1.</t>
  </si>
  <si>
    <t>ТП 929 сек.1,          мкр. Солнцево парк</t>
  </si>
  <si>
    <t>10.00,2017.07.04</t>
  </si>
  <si>
    <t>17.00,2017.07.04</t>
  </si>
  <si>
    <t>ТП 929 сек.1</t>
  </si>
  <si>
    <t>многоэтажные жил. дома- 2,                           иТП- 1.</t>
  </si>
  <si>
    <t>ТП 9210 сек.1,          мкр. Солнцево парк</t>
  </si>
  <si>
    <t>11.00,2017.07.05</t>
  </si>
  <si>
    <t>17.00,2017.07.05</t>
  </si>
  <si>
    <t>ТП 9210 сек.1</t>
  </si>
  <si>
    <t>многоэтажные жил. дома- 4,                           иТП- 1,             дет. Сад- 1.</t>
  </si>
  <si>
    <t>ТП 9211 сек.1,          мкр. Солнцево парк</t>
  </si>
  <si>
    <t>16.00,2017.07.06</t>
  </si>
  <si>
    <t>ТП 9211 сек.1</t>
  </si>
  <si>
    <t xml:space="preserve">многоэтажный жил.дом- 2,      иТП- 2 .      </t>
  </si>
  <si>
    <t>ТП 927 сек.2,          мкр. Солнцево парк</t>
  </si>
  <si>
    <t>09.00,2017.07.10</t>
  </si>
  <si>
    <t>16.00,2017.07.10</t>
  </si>
  <si>
    <t>ТП 927 сек.2</t>
  </si>
  <si>
    <t>ТП 929 сек.2,          мкр. Солнцево парк</t>
  </si>
  <si>
    <t>09.00, 2017.07.11</t>
  </si>
  <si>
    <t>16.00, 2017.07.11</t>
  </si>
  <si>
    <t>ТП 929 сек.2</t>
  </si>
  <si>
    <t xml:space="preserve">многоэтажный жил.дом- 2,      иТП- 1 .      </t>
  </si>
  <si>
    <t>ТП 9210 сек.2,          мкр. Солнцево парк</t>
  </si>
  <si>
    <t>ТП 9210 сек.2</t>
  </si>
  <si>
    <t>ТП 9211 сек.2,          мкр. Солнцево парк</t>
  </si>
  <si>
    <t>ТП 9211 сек.2</t>
  </si>
  <si>
    <t xml:space="preserve">многоэтажные жил. дома- 2,                           иТП- 2,            </t>
  </si>
  <si>
    <t>ТП 9212 сек.2,          мкр. Солнцево парк</t>
  </si>
  <si>
    <t>16.00,2017.07.14</t>
  </si>
  <si>
    <t>ТП 9212 сек.2</t>
  </si>
  <si>
    <t xml:space="preserve">многоэтажный жил.дом- 3,      иТП- 3 .      </t>
  </si>
  <si>
    <t>ТП 9212 сек.1,          мкр. Солнцево парк,  гор. Москва.</t>
  </si>
  <si>
    <t>17.00,2017.07.19</t>
  </si>
  <si>
    <t>ТП 9212 сек.1</t>
  </si>
  <si>
    <t>ТП 9213 сек.1,          мкр. Солнцево парк,   гор.Москва.</t>
  </si>
  <si>
    <t>11,48,2017.08.01</t>
  </si>
  <si>
    <t>16,27,2017.08.01</t>
  </si>
  <si>
    <t>ТП 9213 сек.1.</t>
  </si>
  <si>
    <t>многоэтажный жил. дом- 2,    иТП- 1,            дет. сад- 1.</t>
  </si>
  <si>
    <t>ТП 9215 сек.1,          мкр. Солнцево парк,   гор.Москва.</t>
  </si>
  <si>
    <t>11,44,2017.08.02</t>
  </si>
  <si>
    <t>16,24,2017.08.02</t>
  </si>
  <si>
    <t>ТП 9215 сек.1.</t>
  </si>
  <si>
    <t>13,30, 2017.08.08</t>
  </si>
  <si>
    <t>ТП 9214 сек.1,          мкр. Солнцево парк,   гор.Москва.</t>
  </si>
  <si>
    <t>12,15,2017.08.03</t>
  </si>
  <si>
    <t>15,03,2017.08.03</t>
  </si>
  <si>
    <t>ТП 9214 сек.1.</t>
  </si>
  <si>
    <t xml:space="preserve">многоэтажный жил. дом- 2,    цТП- 1.          </t>
  </si>
  <si>
    <t>ТП 9213 сек.2,          мкр. Солнцево парк,   гор.Москва.</t>
  </si>
  <si>
    <t>11,33, 2017.08.07</t>
  </si>
  <si>
    <t>16,11, 2017.08.07</t>
  </si>
  <si>
    <t>ТП 9213 сек.2.</t>
  </si>
  <si>
    <t>ТП 9215 сек,2,         мкр. Солнцево парк,   гор.Москва.</t>
  </si>
  <si>
    <t>15,36,2017.08.08</t>
  </si>
  <si>
    <t>ТП 9215 сек.2.</t>
  </si>
  <si>
    <t>многоэтажный жил. дом- 1.</t>
  </si>
  <si>
    <t>ТП 9214 сек.2,          мкр. Солнцево парк,   гор.Москва.</t>
  </si>
  <si>
    <t>11,12,2017.08.09</t>
  </si>
  <si>
    <t>23,08,2017.08.09</t>
  </si>
  <si>
    <t>ТП 9214 сек.2.</t>
  </si>
  <si>
    <t>Генеральный директор                                                                              А.В. Прокопенко</t>
  </si>
  <si>
    <t xml:space="preserve">Форма 8.1.1. Ведомость присоединений потребителей услуг сетевой организации </t>
  </si>
  <si>
    <t>(Наименование организации)</t>
  </si>
  <si>
    <t xml:space="preserve">Договор купли-продажи №КП-50/17  от 15.06.2017 </t>
  </si>
  <si>
    <t xml:space="preserve">Договор купли-продажи №КП-51/17  от 15.06.2017 </t>
  </si>
  <si>
    <t>Форма 2.2 - Расчет значения индикатора исполнительности</t>
  </si>
  <si>
    <t>Форма 2.1 - Расчет значения индикатора информативности</t>
  </si>
  <si>
    <t xml:space="preserve">Среднее время, затраченное территориальной сетевой организацией на  направление проекта договора оказания услуг по передаче электрической энергии потребителю услуг (заявителю), дней </t>
  </si>
  <si>
    <t xml:space="preserve"> Среднее время,     необходимое для оборудования точки поставки       приборами учета с момента       подачи заявления потребителем услуг:                    </t>
  </si>
  <si>
    <t>1.3.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</si>
  <si>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</si>
  <si>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</si>
  <si>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</si>
  <si>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</si>
  <si>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Форма 2.3 - Расчет значения индикатора результативности обратной связи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</si>
  <si>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</si>
  <si>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 xml:space="preserve">АО "МСК Энерго" </t>
  </si>
  <si>
    <t>2015год</t>
  </si>
  <si>
    <t>2.2. 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</si>
  <si>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2.3. 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</si>
  <si>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</t>
  </si>
  <si>
    <t>1.2. а)   для физических лиц, включая индивидуальных предпринимателей, и юридических лиц - субъектов малого и среднего предпринимательства, дней</t>
  </si>
  <si>
    <t>1.2. б) для остальных потребителей услуг, дней</t>
  </si>
  <si>
    <t xml:space="preserve"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</si>
  <si>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</si>
  <si>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</si>
  <si>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 общего количества поступивших обращений, кроме физических лиц</t>
  </si>
  <si>
    <t xml:space="preserve"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</t>
  </si>
  <si>
    <t>0,5</t>
  </si>
  <si>
    <t>1</t>
  </si>
  <si>
    <t>Генеральный директор                                                       А.В. Прокопенко</t>
  </si>
  <si>
    <t>Форма 1.5 - Предложения электросетевой организации по плановым значениям показателей надежности и качества услуг на каждый  расчетный период регулирования в пределах долгосрочного периода регулирования *</t>
  </si>
  <si>
    <t>Форма 4.1 – Показатели уровня надежности и уровня качества оказываемых услуг АО "МСК Энерго" за 2017 год</t>
  </si>
  <si>
    <t>Пункт 4.2 методических указаний</t>
  </si>
  <si>
    <t>Показатель средней продолжительности прекращений передачи электрической энергии (Пп)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</si>
  <si>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</si>
  <si>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</si>
  <si>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</si>
  <si>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</si>
  <si>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7</t>
    </r>
    <r>
      <rPr>
        <sz val="11"/>
        <rFont val="Times New Roman"/>
        <family val="1"/>
      </rPr>
      <t xml:space="preserve"> или </t>
    </r>
    <r>
      <rPr>
        <sz val="11"/>
        <color indexed="12"/>
        <rFont val="Times New Roman"/>
        <family val="1"/>
      </rPr>
      <t>12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</si>
  <si>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</si>
  <si>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</si>
  <si>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</si>
  <si>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</si>
  <si>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</si>
  <si>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</si>
  <si>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</si>
  <si>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</si>
  <si>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N пункта методических указаний</t>
  </si>
  <si>
    <t>пункт 5</t>
  </si>
  <si>
    <t>Пункт 5</t>
  </si>
  <si>
    <t xml:space="preserve">Форма 4.2 - Расчет обобщенного показателя уровня надежности и качества оказываемых услуг 2017 год                                                                                                                             </t>
  </si>
  <si>
    <t xml:space="preserve">  -</t>
  </si>
  <si>
    <r>
      <t>1.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</si>
  <si>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2.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над1</t>
    </r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</si>
  <si>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</si>
  <si>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</si>
  <si>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</si>
  <si>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</si>
  <si>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</si>
  <si>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8.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</si>
  <si>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Диспетчерское наименование ПС, ТП, РП</t>
  </si>
  <si>
    <t>Вторичный уровень присоединения</t>
  </si>
  <si>
    <t xml:space="preserve"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 нарушения электроснабжения потребителей и средней частоты прерывания </t>
  </si>
  <si>
    <t>1.1</t>
  </si>
  <si>
    <t>ВН (110 кВ и выше), шт.</t>
  </si>
  <si>
    <t>1.2</t>
  </si>
  <si>
    <t>СН1 (35 кВ), шт.</t>
  </si>
  <si>
    <t>1.3</t>
  </si>
  <si>
    <t>СН2 (6-20 кВ), шт.</t>
  </si>
  <si>
    <t>1.4</t>
  </si>
  <si>
    <t>НН (до 1 кВ), шт.</t>
  </si>
  <si>
    <t>Средняя продолжительность прекращения  передачи электрической энергии при проведении ремонтных работ (Пsaidi), час.</t>
  </si>
  <si>
    <t>Средняя частота прекращений  передачи электрической энергии при проведении ремонтных работ  (Пsaifi), шт.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</si>
</sst>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000"/>
    <numFmt numFmtId="173" formatCode="#,##0.0000000000000"/>
    <numFmt numFmtId="174" formatCode="#,##0.000000000000"/>
    <numFmt numFmtId="175" formatCode="#,##0.00000000000"/>
    <numFmt numFmtId="176" formatCode="#,##0.0000000000"/>
    <numFmt numFmtId="177" formatCode="#,##0.000000000"/>
    <numFmt numFmtId="178" formatCode="#,##0.00000000"/>
    <numFmt numFmtId="179" formatCode="#,##0.0000000"/>
    <numFmt numFmtId="180" formatCode="#,##0.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-F400]h:mm:ss\ AM/PM"/>
    <numFmt numFmtId="189" formatCode="[h]:mm:ss;@"/>
    <numFmt numFmtId="190" formatCode="0.0%"/>
    <numFmt numFmtId="191" formatCode="0.000%"/>
    <numFmt numFmtId="192" formatCode="0.000000000"/>
    <numFmt numFmtId="193" formatCode="#,##0.000"/>
    <numFmt numFmtId="194" formatCode="#,##0.0000"/>
    <numFmt numFmtId="195" formatCode="#,##0.0"/>
    <numFmt numFmtId="196" formatCode="h:mm;@"/>
    <numFmt numFmtId="197" formatCode="[$-3000401]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h:mm:ss;@"/>
    <numFmt numFmtId="203" formatCode="[$-FC19]d\ mmmm\ yyyy\ &quot;г.&quot;"/>
    <numFmt numFmtId="204" formatCode="#,##0.00_ ;\-#,##0.00\ "/>
    <numFmt numFmtId="205" formatCode="#,##0.0000_ ;\-#,##0.0000\ "/>
    <numFmt numFmtId="206" formatCode="000000"/>
    <numFmt numFmtId="207" formatCode="#,##0_ ;\-#,##0\ "/>
  </numFmts>
  <fonts count="13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2"/>
    </font>
    <font>
      <b/>
      <sz val="8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2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4"/>
      <name val="Times New Roman"/>
      <family val="1"/>
    </font>
    <font>
      <b/>
      <u val="single"/>
      <sz val="11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Calibri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sz val="9"/>
      <name val="Arial Cyr"/>
      <family val="2"/>
    </font>
    <font>
      <sz val="12"/>
      <name val="Courier"/>
      <family val="3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sz val="11"/>
      <color indexed="10"/>
      <name val="Arial Cyr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Arial Cyr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Arial Cyr"/>
      <family val="2"/>
    </font>
    <font>
      <b/>
      <sz val="12"/>
      <color theme="1"/>
      <name val="Times New Roman"/>
      <family val="1"/>
    </font>
    <font>
      <sz val="11"/>
      <color rgb="FFFF0000"/>
      <name val="Arial Cyr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u val="single"/>
      <sz val="10"/>
      <color theme="10"/>
      <name val="Times New Roman"/>
      <family val="1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FF"/>
      <name val="Times New Roman"/>
      <family val="1"/>
    </font>
    <font>
      <u val="single"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Arial Cyr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Calibri"/>
      <family val="2"/>
    </font>
    <font>
      <sz val="10"/>
      <color theme="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83" fillId="0" borderId="0">
      <alignment/>
      <protection/>
    </xf>
    <xf numFmtId="0" fontId="32" fillId="0" borderId="0">
      <alignment/>
      <protection/>
    </xf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7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2" fillId="0" borderId="11" xfId="0" applyFont="1" applyBorder="1" applyAlignment="1">
      <alignment horizontal="centerContinuous" wrapText="1"/>
    </xf>
    <xf numFmtId="0" fontId="1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wrapText="1"/>
    </xf>
    <xf numFmtId="4" fontId="13" fillId="0" borderId="2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95" fontId="3" fillId="0" borderId="0" xfId="0" applyNumberFormat="1" applyFont="1" applyAlignment="1">
      <alignment horizontal="right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02" fillId="0" borderId="0" xfId="0" applyNumberFormat="1" applyFont="1" applyBorder="1" applyAlignment="1">
      <alignment horizontal="left"/>
    </xf>
    <xf numFmtId="0" fontId="103" fillId="0" borderId="0" xfId="0" applyNumberFormat="1" applyFont="1" applyBorder="1" applyAlignment="1">
      <alignment horizontal="left"/>
    </xf>
    <xf numFmtId="0" fontId="102" fillId="0" borderId="0" xfId="0" applyFont="1" applyAlignment="1">
      <alignment horizontal="left"/>
    </xf>
    <xf numFmtId="0" fontId="100" fillId="0" borderId="0" xfId="0" applyFont="1" applyAlignment="1">
      <alignment/>
    </xf>
    <xf numFmtId="0" fontId="104" fillId="0" borderId="0" xfId="0" applyFont="1" applyAlignment="1">
      <alignment vertical="center"/>
    </xf>
    <xf numFmtId="0" fontId="103" fillId="0" borderId="0" xfId="0" applyFont="1" applyAlignment="1">
      <alignment horizontal="left"/>
    </xf>
    <xf numFmtId="0" fontId="102" fillId="0" borderId="10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left"/>
    </xf>
    <xf numFmtId="0" fontId="102" fillId="0" borderId="26" xfId="0" applyFont="1" applyFill="1" applyBorder="1" applyAlignment="1">
      <alignment horizontal="center" vertical="center"/>
    </xf>
    <xf numFmtId="0" fontId="104" fillId="0" borderId="0" xfId="0" applyFont="1" applyBorder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 horizontal="right"/>
    </xf>
    <xf numFmtId="0" fontId="10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6" fillId="0" borderId="0" xfId="0" applyFont="1" applyAlignment="1">
      <alignment/>
    </xf>
    <xf numFmtId="0" fontId="107" fillId="0" borderId="27" xfId="0" applyFont="1" applyBorder="1" applyAlignment="1">
      <alignment horizontal="center" vertical="center" wrapText="1"/>
    </xf>
    <xf numFmtId="0" fontId="107" fillId="0" borderId="28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/>
    </xf>
    <xf numFmtId="0" fontId="107" fillId="0" borderId="31" xfId="0" applyFont="1" applyBorder="1" applyAlignment="1">
      <alignment horizontal="center" vertical="center" wrapText="1"/>
    </xf>
    <xf numFmtId="3" fontId="107" fillId="0" borderId="25" xfId="0" applyNumberFormat="1" applyFont="1" applyBorder="1" applyAlignment="1">
      <alignment horizontal="center" vertical="center" wrapText="1"/>
    </xf>
    <xf numFmtId="49" fontId="107" fillId="0" borderId="26" xfId="0" applyNumberFormat="1" applyFont="1" applyBorder="1" applyAlignment="1">
      <alignment horizontal="center" vertical="center"/>
    </xf>
    <xf numFmtId="3" fontId="107" fillId="0" borderId="32" xfId="0" applyNumberFormat="1" applyFont="1" applyBorder="1" applyAlignment="1">
      <alignment horizontal="center" vertical="center" wrapText="1"/>
    </xf>
    <xf numFmtId="49" fontId="107" fillId="0" borderId="33" xfId="0" applyNumberFormat="1" applyFont="1" applyBorder="1" applyAlignment="1">
      <alignment horizontal="center" vertical="center"/>
    </xf>
    <xf numFmtId="0" fontId="108" fillId="0" borderId="0" xfId="0" applyFont="1" applyBorder="1" applyAlignment="1">
      <alignment/>
    </xf>
    <xf numFmtId="0" fontId="107" fillId="0" borderId="10" xfId="0" applyFont="1" applyBorder="1" applyAlignment="1">
      <alignment vertical="center" wrapText="1"/>
    </xf>
    <xf numFmtId="0" fontId="107" fillId="0" borderId="34" xfId="0" applyFont="1" applyBorder="1" applyAlignment="1">
      <alignment vertic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6" fontId="1" fillId="0" borderId="25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indent="2"/>
    </xf>
    <xf numFmtId="0" fontId="1" fillId="0" borderId="32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36" xfId="0" applyFont="1" applyFill="1" applyBorder="1" applyAlignment="1">
      <alignment horizontal="centerContinuous" vertical="top"/>
    </xf>
    <xf numFmtId="0" fontId="2" fillId="0" borderId="36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0" fontId="1" fillId="0" borderId="10" xfId="59" applyNumberFormat="1" applyFont="1" applyFill="1" applyBorder="1" applyAlignment="1">
      <alignment horizontal="center" vertical="center"/>
    </xf>
    <xf numFmtId="9" fontId="1" fillId="0" borderId="10" xfId="59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39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40" xfId="0" applyFont="1" applyBorder="1" applyAlignment="1">
      <alignment horizontal="justify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justify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16" fontId="1" fillId="0" borderId="2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wrapText="1" indent="2"/>
    </xf>
    <xf numFmtId="2" fontId="1" fillId="0" borderId="10" xfId="5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2" fillId="0" borderId="0" xfId="0" applyFont="1" applyFill="1" applyBorder="1" applyAlignment="1">
      <alignment horizontal="centerContinuous" vertical="center"/>
    </xf>
    <xf numFmtId="16" fontId="1" fillId="0" borderId="2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2" fontId="1" fillId="0" borderId="26" xfId="0" applyNumberFormat="1" applyFont="1" applyFill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0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7" fontId="1" fillId="0" borderId="13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1" fillId="0" borderId="42" xfId="0" applyNumberFormat="1" applyFont="1" applyBorder="1" applyAlignment="1">
      <alignment horizontal="centerContinuous" vertical="center"/>
    </xf>
    <xf numFmtId="0" fontId="1" fillId="0" borderId="43" xfId="0" applyNumberFormat="1" applyFont="1" applyBorder="1" applyAlignment="1">
      <alignment horizontal="centerContinuous" vertical="center"/>
    </xf>
    <xf numFmtId="0" fontId="1" fillId="0" borderId="34" xfId="0" applyNumberFormat="1" applyFont="1" applyBorder="1" applyAlignment="1">
      <alignment horizontal="center" wrapText="1"/>
    </xf>
    <xf numFmtId="0" fontId="1" fillId="0" borderId="33" xfId="0" applyNumberFormat="1" applyFont="1" applyBorder="1" applyAlignment="1">
      <alignment horizontal="center" wrapText="1"/>
    </xf>
    <xf numFmtId="0" fontId="3" fillId="34" borderId="44" xfId="0" applyFont="1" applyFill="1" applyBorder="1" applyAlignment="1">
      <alignment vertical="center" wrapText="1"/>
    </xf>
    <xf numFmtId="0" fontId="22" fillId="0" borderId="44" xfId="0" applyFont="1" applyBorder="1" applyAlignment="1">
      <alignment vertical="top" wrapText="1"/>
    </xf>
    <xf numFmtId="0" fontId="3" fillId="34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Continuous" vertical="center"/>
    </xf>
    <xf numFmtId="0" fontId="1" fillId="0" borderId="46" xfId="0" applyNumberFormat="1" applyFont="1" applyBorder="1" applyAlignment="1">
      <alignment horizontal="center" wrapText="1"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3" fontId="1" fillId="0" borderId="47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49" fontId="1" fillId="0" borderId="48" xfId="0" applyNumberFormat="1" applyFont="1" applyBorder="1" applyAlignment="1">
      <alignment horizontal="center" vertical="center"/>
    </xf>
    <xf numFmtId="194" fontId="1" fillId="0" borderId="19" xfId="0" applyNumberFormat="1" applyFont="1" applyFill="1" applyBorder="1" applyAlignment="1">
      <alignment horizontal="center" vertical="center"/>
    </xf>
    <xf numFmtId="194" fontId="1" fillId="0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49" fontId="1" fillId="0" borderId="21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/>
    </xf>
    <xf numFmtId="0" fontId="104" fillId="0" borderId="0" xfId="0" applyNumberFormat="1" applyFont="1" applyBorder="1" applyAlignment="1">
      <alignment horizontal="left"/>
    </xf>
    <xf numFmtId="0" fontId="102" fillId="0" borderId="11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10" fillId="0" borderId="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/>
    </xf>
    <xf numFmtId="1" fontId="103" fillId="0" borderId="0" xfId="0" applyNumberFormat="1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/>
    </xf>
    <xf numFmtId="0" fontId="107" fillId="0" borderId="26" xfId="0" applyFont="1" applyBorder="1" applyAlignment="1">
      <alignment horizontal="center" vertical="center"/>
    </xf>
    <xf numFmtId="9" fontId="1" fillId="0" borderId="10" xfId="59" applyNumberFormat="1" applyFont="1" applyFill="1" applyBorder="1" applyAlignment="1">
      <alignment horizontal="center" vertical="center"/>
    </xf>
    <xf numFmtId="2" fontId="1" fillId="0" borderId="40" xfId="0" applyNumberFormat="1" applyFont="1" applyBorder="1" applyAlignment="1">
      <alignment/>
    </xf>
    <xf numFmtId="16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0" fillId="0" borderId="0" xfId="0" applyFont="1" applyBorder="1" applyAlignment="1">
      <alignment/>
    </xf>
    <xf numFmtId="0" fontId="18" fillId="34" borderId="10" xfId="0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center"/>
    </xf>
    <xf numFmtId="0" fontId="11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16" fontId="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87" fontId="102" fillId="0" borderId="10" xfId="0" applyNumberFormat="1" applyFont="1" applyFill="1" applyBorder="1" applyAlignment="1">
      <alignment horizontal="center" vertical="center"/>
    </xf>
    <xf numFmtId="10" fontId="102" fillId="0" borderId="10" xfId="59" applyNumberFormat="1" applyFont="1" applyFill="1" applyBorder="1" applyAlignment="1">
      <alignment horizontal="center" vertical="center"/>
    </xf>
    <xf numFmtId="9" fontId="102" fillId="0" borderId="10" xfId="59" applyFont="1" applyFill="1" applyBorder="1" applyAlignment="1">
      <alignment horizontal="center" vertical="center"/>
    </xf>
    <xf numFmtId="0" fontId="102" fillId="0" borderId="3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86" fontId="102" fillId="0" borderId="0" xfId="59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196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0" fontId="18" fillId="0" borderId="10" xfId="0" applyNumberFormat="1" applyFont="1" applyBorder="1" applyAlignment="1">
      <alignment horizontal="center" vertical="center"/>
    </xf>
    <xf numFmtId="20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51" xfId="0" applyNumberFormat="1" applyFont="1" applyBorder="1" applyAlignment="1">
      <alignment horizontal="center" vertical="center" wrapText="1"/>
    </xf>
    <xf numFmtId="0" fontId="112" fillId="0" borderId="0" xfId="0" applyNumberFormat="1" applyFont="1" applyBorder="1" applyAlignment="1">
      <alignment horizontal="center"/>
    </xf>
    <xf numFmtId="0" fontId="112" fillId="0" borderId="0" xfId="0" applyFont="1" applyAlignment="1">
      <alignment horizontal="center"/>
    </xf>
    <xf numFmtId="186" fontId="18" fillId="0" borderId="10" xfId="0" applyNumberFormat="1" applyFont="1" applyBorder="1" applyAlignment="1">
      <alignment horizontal="center" vertical="center"/>
    </xf>
    <xf numFmtId="186" fontId="18" fillId="0" borderId="34" xfId="0" applyNumberFormat="1" applyFont="1" applyFill="1" applyBorder="1" applyAlignment="1">
      <alignment horizontal="center"/>
    </xf>
    <xf numFmtId="0" fontId="27" fillId="35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07" fillId="0" borderId="52" xfId="0" applyFont="1" applyBorder="1" applyAlignment="1">
      <alignment/>
    </xf>
    <xf numFmtId="0" fontId="107" fillId="0" borderId="0" xfId="0" applyFont="1" applyFill="1" applyAlignment="1">
      <alignment/>
    </xf>
    <xf numFmtId="0" fontId="107" fillId="0" borderId="0" xfId="0" applyFont="1" applyAlignment="1">
      <alignment/>
    </xf>
    <xf numFmtId="0" fontId="107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20" fontId="107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107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Border="1" applyAlignment="1">
      <alignment horizontal="left" vertical="center" wrapText="1"/>
    </xf>
    <xf numFmtId="186" fontId="4" fillId="0" borderId="52" xfId="0" applyNumberFormat="1" applyFont="1" applyBorder="1" applyAlignment="1">
      <alignment horizontal="left" vertical="center" wrapText="1"/>
    </xf>
    <xf numFmtId="0" fontId="107" fillId="0" borderId="53" xfId="0" applyFont="1" applyBorder="1" applyAlignment="1">
      <alignment/>
    </xf>
    <xf numFmtId="0" fontId="107" fillId="0" borderId="54" xfId="0" applyFont="1" applyBorder="1" applyAlignment="1">
      <alignment/>
    </xf>
    <xf numFmtId="2" fontId="106" fillId="0" borderId="52" xfId="0" applyNumberFormat="1" applyFont="1" applyFill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left" vertical="center" wrapText="1"/>
    </xf>
    <xf numFmtId="2" fontId="107" fillId="0" borderId="52" xfId="0" applyNumberFormat="1" applyFont="1" applyBorder="1" applyAlignment="1">
      <alignment horizontal="left" wrapText="1"/>
    </xf>
    <xf numFmtId="49" fontId="107" fillId="0" borderId="52" xfId="0" applyNumberFormat="1" applyFont="1" applyBorder="1" applyAlignment="1">
      <alignment horizontal="left" wrapText="1"/>
    </xf>
    <xf numFmtId="49" fontId="4" fillId="0" borderId="52" xfId="0" applyNumberFormat="1" applyFont="1" applyBorder="1" applyAlignment="1">
      <alignment horizontal="left" wrapText="1"/>
    </xf>
    <xf numFmtId="186" fontId="4" fillId="0" borderId="55" xfId="0" applyNumberFormat="1" applyFont="1" applyBorder="1" applyAlignment="1">
      <alignment horizontal="left" vertical="center" wrapText="1"/>
    </xf>
    <xf numFmtId="2" fontId="4" fillId="0" borderId="55" xfId="0" applyNumberFormat="1" applyFont="1" applyBorder="1" applyAlignment="1">
      <alignment horizontal="left" vertical="center" wrapText="1"/>
    </xf>
    <xf numFmtId="2" fontId="107" fillId="0" borderId="52" xfId="0" applyNumberFormat="1" applyFont="1" applyBorder="1" applyAlignment="1">
      <alignment horizontal="left" vertical="center" wrapText="1"/>
    </xf>
    <xf numFmtId="49" fontId="107" fillId="0" borderId="52" xfId="0" applyNumberFormat="1" applyFont="1" applyBorder="1" applyAlignment="1">
      <alignment horizontal="left" vertical="center" wrapText="1"/>
    </xf>
    <xf numFmtId="186" fontId="107" fillId="0" borderId="0" xfId="0" applyNumberFormat="1" applyFont="1" applyAlignment="1">
      <alignment/>
    </xf>
    <xf numFmtId="185" fontId="18" fillId="0" borderId="10" xfId="0" applyNumberFormat="1" applyFont="1" applyBorder="1" applyAlignment="1">
      <alignment horizontal="center"/>
    </xf>
    <xf numFmtId="186" fontId="4" fillId="0" borderId="5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186" fontId="107" fillId="0" borderId="52" xfId="0" applyNumberFormat="1" applyFont="1" applyBorder="1" applyAlignment="1">
      <alignment horizontal="left"/>
    </xf>
    <xf numFmtId="2" fontId="102" fillId="0" borderId="1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/>
    </xf>
    <xf numFmtId="2" fontId="102" fillId="0" borderId="10" xfId="59" applyNumberFormat="1" applyFont="1" applyFill="1" applyBorder="1" applyAlignment="1">
      <alignment horizontal="center" vertical="center"/>
    </xf>
    <xf numFmtId="0" fontId="102" fillId="0" borderId="48" xfId="0" applyFont="1" applyFill="1" applyBorder="1" applyAlignment="1">
      <alignment horizontal="left"/>
    </xf>
    <xf numFmtId="2" fontId="102" fillId="0" borderId="34" xfId="0" applyNumberFormat="1" applyFont="1" applyFill="1" applyBorder="1" applyAlignment="1">
      <alignment horizontal="center" vertical="center"/>
    </xf>
    <xf numFmtId="0" fontId="102" fillId="0" borderId="0" xfId="0" applyFont="1" applyFill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185" fontId="1" fillId="0" borderId="33" xfId="0" applyNumberFormat="1" applyFont="1" applyFill="1" applyBorder="1" applyAlignment="1">
      <alignment horizontal="center" vertical="center"/>
    </xf>
    <xf numFmtId="183" fontId="18" fillId="34" borderId="10" xfId="0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0" fontId="114" fillId="0" borderId="57" xfId="42" applyFont="1" applyBorder="1" applyAlignment="1" applyProtection="1">
      <alignment horizontal="center" vertical="center" wrapText="1"/>
      <protection/>
    </xf>
    <xf numFmtId="183" fontId="1" fillId="0" borderId="57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88" fillId="0" borderId="56" xfId="42" applyBorder="1" applyAlignment="1" applyProtection="1">
      <alignment horizontal="center" vertical="center" wrapText="1"/>
      <protection/>
    </xf>
    <xf numFmtId="0" fontId="29" fillId="0" borderId="59" xfId="0" applyFont="1" applyBorder="1" applyAlignment="1">
      <alignment horizontal="justify" vertical="center" wrapText="1"/>
    </xf>
    <xf numFmtId="0" fontId="29" fillId="0" borderId="57" xfId="0" applyFont="1" applyBorder="1" applyAlignment="1">
      <alignment horizontal="justify" vertical="center" wrapText="1"/>
    </xf>
    <xf numFmtId="0" fontId="29" fillId="0" borderId="59" xfId="0" applyFont="1" applyBorder="1" applyAlignment="1">
      <alignment vertical="center" wrapText="1"/>
    </xf>
    <xf numFmtId="0" fontId="29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84" fontId="1" fillId="0" borderId="2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vertical="center" wrapText="1"/>
    </xf>
    <xf numFmtId="184" fontId="1" fillId="0" borderId="3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" fontId="1" fillId="0" borderId="32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5" fontId="1" fillId="0" borderId="33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vertical="top"/>
      <protection locked="0"/>
    </xf>
    <xf numFmtId="0" fontId="11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 textRotation="90" wrapText="1"/>
    </xf>
    <xf numFmtId="0" fontId="117" fillId="0" borderId="51" xfId="0" applyFont="1" applyFill="1" applyBorder="1" applyAlignment="1">
      <alignment vertical="top" wrapText="1"/>
    </xf>
    <xf numFmtId="49" fontId="67" fillId="34" borderId="10" xfId="0" applyNumberFormat="1" applyFont="1" applyFill="1" applyBorder="1" applyAlignment="1">
      <alignment horizontal="center" vertical="center" wrapText="1"/>
    </xf>
    <xf numFmtId="187" fontId="67" fillId="34" borderId="10" xfId="0" applyNumberFormat="1" applyFont="1" applyFill="1" applyBorder="1" applyAlignment="1">
      <alignment horizontal="center" vertical="center" wrapText="1"/>
    </xf>
    <xf numFmtId="186" fontId="118" fillId="34" borderId="10" xfId="0" applyNumberFormat="1" applyFont="1" applyFill="1" applyBorder="1" applyAlignment="1">
      <alignment horizontal="center" vertical="center" wrapText="1"/>
    </xf>
    <xf numFmtId="1" fontId="67" fillId="34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67" fillId="34" borderId="10" xfId="0" applyNumberFormat="1" applyFont="1" applyFill="1" applyBorder="1" applyAlignment="1">
      <alignment horizontal="center" vertical="center" wrapText="1"/>
    </xf>
    <xf numFmtId="1" fontId="118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69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186" fontId="67" fillId="34" borderId="10" xfId="0" applyNumberFormat="1" applyFont="1" applyFill="1" applyBorder="1" applyAlignment="1">
      <alignment horizontal="center" vertical="center" wrapText="1"/>
    </xf>
    <xf numFmtId="49" fontId="69" fillId="34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187" fontId="67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186" fontId="118" fillId="0" borderId="10" xfId="0" applyNumberFormat="1" applyFont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07" fillId="0" borderId="52" xfId="0" applyFont="1" applyBorder="1" applyAlignment="1">
      <alignment horizontal="center"/>
    </xf>
    <xf numFmtId="49" fontId="107" fillId="0" borderId="52" xfId="0" applyNumberFormat="1" applyFont="1" applyBorder="1" applyAlignment="1">
      <alignment horizontal="center"/>
    </xf>
    <xf numFmtId="186" fontId="119" fillId="34" borderId="1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/>
    </xf>
    <xf numFmtId="186" fontId="18" fillId="0" borderId="19" xfId="0" applyNumberFormat="1" applyFont="1" applyFill="1" applyBorder="1" applyAlignment="1">
      <alignment horizontal="center"/>
    </xf>
    <xf numFmtId="3" fontId="18" fillId="0" borderId="35" xfId="0" applyNumberFormat="1" applyFont="1" applyBorder="1" applyAlignment="1">
      <alignment horizontal="center" vertical="center"/>
    </xf>
    <xf numFmtId="0" fontId="120" fillId="0" borderId="26" xfId="0" applyFont="1" applyBorder="1" applyAlignment="1">
      <alignment horizontal="center" vertical="center"/>
    </xf>
    <xf numFmtId="2" fontId="18" fillId="0" borderId="33" xfId="0" applyNumberFormat="1" applyFont="1" applyFill="1" applyBorder="1" applyAlignment="1">
      <alignment horizontal="center"/>
    </xf>
    <xf numFmtId="0" fontId="107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07" fillId="0" borderId="0" xfId="0" applyFont="1" applyAlignment="1">
      <alignment horizontal="center" vertical="center" wrapText="1"/>
    </xf>
    <xf numFmtId="0" fontId="120" fillId="0" borderId="62" xfId="0" applyFont="1" applyBorder="1" applyAlignment="1">
      <alignment horizontal="center" vertical="center" wrapText="1"/>
    </xf>
    <xf numFmtId="0" fontId="120" fillId="0" borderId="63" xfId="0" applyFont="1" applyBorder="1" applyAlignment="1">
      <alignment horizontal="center" vertical="center" wrapText="1"/>
    </xf>
    <xf numFmtId="0" fontId="120" fillId="0" borderId="64" xfId="0" applyFont="1" applyBorder="1" applyAlignment="1">
      <alignment horizontal="center" vertical="center" wrapText="1"/>
    </xf>
    <xf numFmtId="0" fontId="120" fillId="0" borderId="65" xfId="0" applyFont="1" applyBorder="1" applyAlignment="1">
      <alignment vertical="center" wrapText="1"/>
    </xf>
    <xf numFmtId="0" fontId="120" fillId="0" borderId="66" xfId="0" applyFont="1" applyBorder="1" applyAlignment="1">
      <alignment vertical="center" wrapText="1"/>
    </xf>
    <xf numFmtId="0" fontId="107" fillId="0" borderId="51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07" fillId="0" borderId="51" xfId="0" applyFont="1" applyBorder="1" applyAlignment="1">
      <alignment vertical="center"/>
    </xf>
    <xf numFmtId="0" fontId="107" fillId="0" borderId="51" xfId="0" applyFont="1" applyBorder="1" applyAlignment="1">
      <alignment horizontal="center" vertical="center"/>
    </xf>
    <xf numFmtId="0" fontId="107" fillId="0" borderId="64" xfId="0" applyFont="1" applyBorder="1" applyAlignment="1">
      <alignment horizontal="center" vertical="center" wrapText="1"/>
    </xf>
    <xf numFmtId="0" fontId="107" fillId="0" borderId="67" xfId="0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7" xfId="0" applyFont="1" applyBorder="1" applyAlignment="1">
      <alignment vertical="center" wrapText="1"/>
    </xf>
    <xf numFmtId="0" fontId="107" fillId="0" borderId="67" xfId="0" applyFont="1" applyBorder="1" applyAlignment="1">
      <alignment vertical="center"/>
    </xf>
    <xf numFmtId="0" fontId="107" fillId="0" borderId="67" xfId="0" applyFont="1" applyBorder="1" applyAlignment="1">
      <alignment horizontal="center" vertical="center"/>
    </xf>
    <xf numFmtId="0" fontId="107" fillId="0" borderId="56" xfId="0" applyFont="1" applyBorder="1" applyAlignment="1">
      <alignment vertical="center"/>
    </xf>
    <xf numFmtId="0" fontId="107" fillId="0" borderId="51" xfId="0" applyFont="1" applyFill="1" applyBorder="1" applyAlignment="1">
      <alignment horizontal="center" vertical="center" wrapText="1"/>
    </xf>
    <xf numFmtId="0" fontId="107" fillId="0" borderId="68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centerContinuous" vertical="center"/>
    </xf>
    <xf numFmtId="0" fontId="103" fillId="0" borderId="36" xfId="0" applyFont="1" applyFill="1" applyBorder="1" applyAlignment="1">
      <alignment horizontal="centerContinuous" vertical="center"/>
    </xf>
    <xf numFmtId="186" fontId="1" fillId="0" borderId="3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37" xfId="0" applyNumberFormat="1" applyFont="1" applyBorder="1" applyAlignment="1">
      <alignment horizontal="center" wrapText="1"/>
    </xf>
    <xf numFmtId="0" fontId="7" fillId="0" borderId="42" xfId="0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26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13" fillId="0" borderId="19" xfId="0" applyNumberFormat="1" applyFont="1" applyBorder="1" applyAlignment="1">
      <alignment horizontal="center" vertical="center" wrapText="1"/>
    </xf>
    <xf numFmtId="0" fontId="121" fillId="0" borderId="0" xfId="0" applyFont="1" applyAlignment="1">
      <alignment/>
    </xf>
    <xf numFmtId="186" fontId="113" fillId="0" borderId="13" xfId="0" applyNumberFormat="1" applyFont="1" applyBorder="1" applyAlignment="1">
      <alignment horizontal="center" vertical="center" wrapText="1"/>
    </xf>
    <xf numFmtId="0" fontId="107" fillId="0" borderId="0" xfId="0" applyFont="1" applyAlignment="1">
      <alignment vertical="center" wrapText="1"/>
    </xf>
    <xf numFmtId="0" fontId="107" fillId="0" borderId="27" xfId="0" applyFont="1" applyBorder="1" applyAlignment="1">
      <alignment horizontal="center" vertical="center" wrapText="1"/>
    </xf>
    <xf numFmtId="0" fontId="107" fillId="0" borderId="28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/>
    </xf>
    <xf numFmtId="0" fontId="107" fillId="0" borderId="31" xfId="0" applyFont="1" applyBorder="1" applyAlignment="1">
      <alignment horizontal="center" vertical="center" wrapText="1"/>
    </xf>
    <xf numFmtId="3" fontId="107" fillId="0" borderId="25" xfId="0" applyNumberFormat="1" applyFont="1" applyBorder="1" applyAlignment="1">
      <alignment horizontal="center" vertical="center" wrapText="1"/>
    </xf>
    <xf numFmtId="0" fontId="107" fillId="0" borderId="10" xfId="0" applyFont="1" applyBorder="1" applyAlignment="1">
      <alignment vertical="center" wrapText="1"/>
    </xf>
    <xf numFmtId="0" fontId="107" fillId="0" borderId="34" xfId="0" applyFont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6" fillId="0" borderId="70" xfId="0" applyFont="1" applyBorder="1" applyAlignment="1">
      <alignment horizontal="centerContinuous" wrapText="1"/>
    </xf>
    <xf numFmtId="0" fontId="2" fillId="0" borderId="71" xfId="0" applyFont="1" applyBorder="1" applyAlignment="1">
      <alignment horizontal="centerContinuous" wrapText="1"/>
    </xf>
    <xf numFmtId="0" fontId="2" fillId="0" borderId="7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38" xfId="0" applyNumberFormat="1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9" fontId="4" fillId="0" borderId="34" xfId="0" applyNumberFormat="1" applyFont="1" applyBorder="1" applyAlignment="1">
      <alignment horizontal="center" vertical="center" wrapText="1"/>
    </xf>
    <xf numFmtId="9" fontId="4" fillId="0" borderId="33" xfId="0" applyNumberFormat="1" applyFont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left" wrapText="1"/>
    </xf>
    <xf numFmtId="0" fontId="4" fillId="0" borderId="26" xfId="0" applyFont="1" applyBorder="1" applyAlignment="1">
      <alignment/>
    </xf>
    <xf numFmtId="16" fontId="4" fillId="0" borderId="25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/>
    </xf>
    <xf numFmtId="0" fontId="33" fillId="0" borderId="35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22" fillId="0" borderId="57" xfId="0" applyFont="1" applyBorder="1" applyAlignment="1">
      <alignment horizontal="center" vertical="center" wrapText="1"/>
    </xf>
    <xf numFmtId="183" fontId="105" fillId="0" borderId="0" xfId="0" applyNumberFormat="1" applyFont="1" applyAlignment="1">
      <alignment horizontal="center"/>
    </xf>
    <xf numFmtId="183" fontId="103" fillId="0" borderId="0" xfId="0" applyNumberFormat="1" applyFont="1" applyBorder="1" applyAlignment="1">
      <alignment horizontal="center"/>
    </xf>
    <xf numFmtId="183" fontId="1" fillId="0" borderId="56" xfId="0" applyNumberFormat="1" applyFont="1" applyBorder="1" applyAlignment="1">
      <alignment horizontal="center" vertical="center" wrapText="1"/>
    </xf>
    <xf numFmtId="183" fontId="1" fillId="0" borderId="51" xfId="0" applyNumberFormat="1" applyFont="1" applyBorder="1" applyAlignment="1">
      <alignment horizontal="center" vertical="center"/>
    </xf>
    <xf numFmtId="0" fontId="10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0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5" fillId="0" borderId="0" xfId="0" applyFont="1" applyFill="1" applyAlignment="1">
      <alignment horizontal="center"/>
    </xf>
    <xf numFmtId="0" fontId="120" fillId="0" borderId="73" xfId="0" applyFont="1" applyBorder="1" applyAlignment="1">
      <alignment horizontal="center" vertical="center" wrapText="1"/>
    </xf>
    <xf numFmtId="0" fontId="120" fillId="0" borderId="74" xfId="0" applyFont="1" applyBorder="1" applyAlignment="1">
      <alignment horizontal="center" vertical="center" wrapText="1"/>
    </xf>
    <xf numFmtId="0" fontId="120" fillId="0" borderId="75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 vertical="top" wrapText="1"/>
    </xf>
    <xf numFmtId="14" fontId="1" fillId="0" borderId="40" xfId="0" applyNumberFormat="1" applyFont="1" applyBorder="1" applyAlignment="1">
      <alignment horizontal="center"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/>
    </xf>
    <xf numFmtId="0" fontId="27" fillId="0" borderId="22" xfId="0" applyFont="1" applyBorder="1" applyAlignment="1">
      <alignment/>
    </xf>
    <xf numFmtId="0" fontId="18" fillId="0" borderId="5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top"/>
    </xf>
    <xf numFmtId="0" fontId="1" fillId="0" borderId="41" xfId="0" applyNumberFormat="1" applyFont="1" applyBorder="1" applyAlignment="1">
      <alignment horizontal="center" vertical="top"/>
    </xf>
    <xf numFmtId="0" fontId="1" fillId="0" borderId="7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8" fillId="0" borderId="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04" fillId="0" borderId="0" xfId="0" applyFont="1" applyBorder="1" applyAlignment="1">
      <alignment horizontal="left" vertical="center" wrapText="1"/>
    </xf>
    <xf numFmtId="0" fontId="123" fillId="0" borderId="0" xfId="0" applyFont="1" applyAlignment="1">
      <alignment horizontal="left" vertical="center" wrapText="1"/>
    </xf>
    <xf numFmtId="185" fontId="1" fillId="0" borderId="14" xfId="0" applyNumberFormat="1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horizontal="center" vertical="center"/>
    </xf>
    <xf numFmtId="185" fontId="1" fillId="0" borderId="77" xfId="0" applyNumberFormat="1" applyFont="1" applyFill="1" applyBorder="1" applyAlignment="1">
      <alignment horizontal="center" vertical="center"/>
    </xf>
    <xf numFmtId="180" fontId="1" fillId="0" borderId="44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80" fontId="1" fillId="0" borderId="78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185" fontId="1" fillId="0" borderId="13" xfId="0" applyNumberFormat="1" applyFont="1" applyFill="1" applyBorder="1" applyAlignment="1">
      <alignment horizontal="center" vertical="center"/>
    </xf>
    <xf numFmtId="185" fontId="1" fillId="0" borderId="16" xfId="0" applyNumberFormat="1" applyFont="1" applyFill="1" applyBorder="1" applyAlignment="1">
      <alignment horizontal="center" vertical="center"/>
    </xf>
    <xf numFmtId="185" fontId="1" fillId="0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180" fontId="1" fillId="0" borderId="79" xfId="0" applyNumberFormat="1" applyFont="1" applyFill="1" applyBorder="1" applyAlignment="1">
      <alignment horizontal="center" vertical="center"/>
    </xf>
    <xf numFmtId="180" fontId="1" fillId="0" borderId="31" xfId="0" applyNumberFormat="1" applyFont="1" applyFill="1" applyBorder="1" applyAlignment="1">
      <alignment horizontal="center" vertical="center"/>
    </xf>
    <xf numFmtId="180" fontId="1" fillId="0" borderId="35" xfId="0" applyNumberFormat="1" applyFont="1" applyFill="1" applyBorder="1" applyAlignment="1">
      <alignment horizontal="center" vertical="center"/>
    </xf>
    <xf numFmtId="185" fontId="1" fillId="0" borderId="48" xfId="0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 horizontal="center" vertical="center"/>
    </xf>
    <xf numFmtId="185" fontId="1" fillId="0" borderId="38" xfId="0" applyNumberFormat="1" applyFont="1" applyFill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10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8" fillId="0" borderId="0" xfId="0" applyFont="1" applyAlignment="1">
      <alignment horizontal="center" wrapText="1"/>
    </xf>
    <xf numFmtId="0" fontId="108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24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1" fillId="0" borderId="3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6" fontId="113" fillId="0" borderId="16" xfId="0" applyNumberFormat="1" applyFont="1" applyBorder="1" applyAlignment="1">
      <alignment horizontal="center" vertical="center" wrapText="1"/>
    </xf>
    <xf numFmtId="186" fontId="113" fillId="0" borderId="1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8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" fillId="0" borderId="69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18" fillId="0" borderId="0" xfId="0" applyFont="1" applyFill="1" applyBorder="1" applyAlignment="1">
      <alignment horizontal="center"/>
    </xf>
    <xf numFmtId="0" fontId="4" fillId="0" borderId="8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10" fillId="0" borderId="0" xfId="0" applyFont="1" applyAlignment="1">
      <alignment horizontal="left"/>
    </xf>
    <xf numFmtId="0" fontId="4" fillId="0" borderId="8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10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84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0" fontId="121" fillId="0" borderId="0" xfId="0" applyFont="1" applyAlignment="1">
      <alignment horizontal="center"/>
    </xf>
    <xf numFmtId="0" fontId="0" fillId="0" borderId="85" xfId="0" applyFont="1" applyFill="1" applyBorder="1" applyAlignment="1">
      <alignment horizontal="center" vertical="center" textRotation="90" wrapText="1"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92" xfId="0" applyFont="1" applyFill="1" applyBorder="1" applyAlignment="1">
      <alignment horizontal="center" vertical="center" textRotation="90" wrapText="1"/>
    </xf>
    <xf numFmtId="0" fontId="0" fillId="0" borderId="93" xfId="0" applyFont="1" applyFill="1" applyBorder="1" applyAlignment="1">
      <alignment horizontal="center" vertical="center" textRotation="90" wrapText="1"/>
    </xf>
    <xf numFmtId="0" fontId="125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2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95" xfId="0" applyFont="1" applyFill="1" applyBorder="1" applyAlignment="1">
      <alignment horizontal="center" vertical="center" textRotation="90" wrapText="1"/>
    </xf>
    <xf numFmtId="0" fontId="0" fillId="0" borderId="96" xfId="0" applyFont="1" applyFill="1" applyBorder="1" applyAlignment="1">
      <alignment horizontal="center" vertical="center" textRotation="90" wrapText="1"/>
    </xf>
    <xf numFmtId="0" fontId="107" fillId="0" borderId="0" xfId="0" applyFont="1" applyAlignment="1">
      <alignment vertical="center" wrapText="1"/>
    </xf>
    <xf numFmtId="0" fontId="120" fillId="0" borderId="11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120" fillId="0" borderId="62" xfId="0" applyFont="1" applyBorder="1" applyAlignment="1">
      <alignment horizontal="center" vertical="center" wrapText="1"/>
    </xf>
    <xf numFmtId="0" fontId="120" fillId="0" borderId="63" xfId="0" applyFont="1" applyBorder="1" applyAlignment="1">
      <alignment horizontal="center" vertical="center" wrapText="1"/>
    </xf>
    <xf numFmtId="0" fontId="120" fillId="0" borderId="97" xfId="0" applyFont="1" applyBorder="1" applyAlignment="1">
      <alignment horizontal="center" vertical="center" wrapText="1"/>
    </xf>
    <xf numFmtId="0" fontId="120" fillId="0" borderId="73" xfId="0" applyFont="1" applyBorder="1" applyAlignment="1">
      <alignment horizontal="center" vertical="center" wrapText="1"/>
    </xf>
    <xf numFmtId="0" fontId="120" fillId="0" borderId="75" xfId="0" applyFont="1" applyBorder="1" applyAlignment="1">
      <alignment horizontal="center" vertical="center" wrapText="1"/>
    </xf>
    <xf numFmtId="0" fontId="120" fillId="0" borderId="74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20" fillId="0" borderId="98" xfId="0" applyFont="1" applyBorder="1" applyAlignment="1">
      <alignment horizontal="center" vertical="center"/>
    </xf>
    <xf numFmtId="0" fontId="120" fillId="0" borderId="49" xfId="0" applyFont="1" applyBorder="1" applyAlignment="1">
      <alignment horizontal="center" vertical="center"/>
    </xf>
    <xf numFmtId="0" fontId="120" fillId="0" borderId="91" xfId="0" applyFont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10" fillId="0" borderId="62" xfId="0" applyFont="1" applyBorder="1" applyAlignment="1">
      <alignment horizontal="center" vertical="center" wrapText="1"/>
    </xf>
    <xf numFmtId="0" fontId="110" fillId="0" borderId="97" xfId="0" applyFont="1" applyBorder="1" applyAlignment="1">
      <alignment horizontal="center" vertical="center" wrapText="1"/>
    </xf>
    <xf numFmtId="0" fontId="120" fillId="0" borderId="64" xfId="0" applyFont="1" applyBorder="1" applyAlignment="1">
      <alignment horizontal="center" vertical="center" wrapText="1"/>
    </xf>
    <xf numFmtId="0" fontId="120" fillId="0" borderId="99" xfId="0" applyFont="1" applyBorder="1" applyAlignment="1">
      <alignment horizontal="center" vertical="center" wrapText="1"/>
    </xf>
    <xf numFmtId="0" fontId="120" fillId="0" borderId="10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26" fillId="0" borderId="11" xfId="0" applyNumberFormat="1" applyFont="1" applyBorder="1" applyAlignment="1">
      <alignment horizontal="center" wrapText="1"/>
    </xf>
    <xf numFmtId="0" fontId="16" fillId="0" borderId="40" xfId="0" applyFont="1" applyBorder="1" applyAlignment="1">
      <alignment horizontal="center" vertical="top"/>
    </xf>
    <xf numFmtId="0" fontId="29" fillId="0" borderId="85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7" fillId="34" borderId="0" xfId="0" applyFont="1" applyFill="1" applyBorder="1" applyAlignment="1">
      <alignment horizontal="center" vertical="center" wrapText="1"/>
    </xf>
    <xf numFmtId="0" fontId="128" fillId="34" borderId="0" xfId="0" applyFont="1" applyFill="1" applyBorder="1" applyAlignment="1">
      <alignment/>
    </xf>
    <xf numFmtId="2" fontId="128" fillId="34" borderId="0" xfId="0" applyNumberFormat="1" applyFont="1" applyFill="1" applyBorder="1" applyAlignment="1">
      <alignment/>
    </xf>
    <xf numFmtId="186" fontId="129" fillId="34" borderId="0" xfId="0" applyNumberFormat="1" applyFont="1" applyFill="1" applyBorder="1" applyAlignment="1">
      <alignment horizontal="center" vertical="center" wrapText="1"/>
    </xf>
    <xf numFmtId="0" fontId="130" fillId="34" borderId="0" xfId="0" applyFont="1" applyFill="1" applyBorder="1" applyAlignment="1">
      <alignment/>
    </xf>
    <xf numFmtId="186" fontId="131" fillId="34" borderId="0" xfId="0" applyNumberFormat="1" applyFont="1" applyFill="1" applyBorder="1" applyAlignment="1">
      <alignment horizontal="left" vertical="center" wrapText="1"/>
    </xf>
    <xf numFmtId="0" fontId="132" fillId="34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sakovanp\AppData\Local\Microsoft\Windows\INetCache\Content.Outlook\HAWNZ2KT\&#1055;&#1086;&#1082;&#1072;&#1079;&#1072;&#1090;&#1077;&#1083;&#1080;%20&#1085;&#1072;&#1076;&#1077;&#1078;&#1085;&#1086;&#1089;&#1090;&#1080;%20&#1080;%20&#1082;&#1072;&#1095;&#1077;&#1089;&#1090;&#1074;&#1072;_2017_&#1057;&#1086;&#1083;&#1085;&#1094;&#1077;&#1074;&#1086;-&#1055;&#1072;&#1088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4 "/>
      <sheetName val="3.1"/>
      <sheetName val="3.2"/>
      <sheetName val="3.3"/>
      <sheetName val="ЦОК"/>
      <sheetName val="Тр ЭлЭн"/>
      <sheetName val="таб.1.1 (СОТиН)"/>
      <sheetName val="Юристы"/>
      <sheetName val="ТП"/>
      <sheetName val="Дисп.Сл"/>
      <sheetName val="Лист1"/>
      <sheetName val="т.2.1"/>
      <sheetName val="т.2.2"/>
      <sheetName val="т.2.3"/>
      <sheetName val="т.2.4"/>
      <sheetName val="т.3.1"/>
      <sheetName val="т.3.2"/>
      <sheetName val="т.3.3"/>
      <sheetName val="7.1"/>
      <sheetName val="7.2"/>
      <sheetName val="8.2"/>
      <sheetName val="8.3"/>
      <sheetName val="8.1"/>
      <sheetName val="8.2_1"/>
      <sheetName val="8.3_приве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A6" sqref="A6:H6"/>
    </sheetView>
  </sheetViews>
  <sheetFormatPr defaultColWidth="10.75390625" defaultRowHeight="12.75"/>
  <cols>
    <col min="1" max="1" width="9.625" style="88" customWidth="1"/>
    <col min="2" max="2" width="12.00390625" style="88" customWidth="1"/>
    <col min="3" max="3" width="6.75390625" style="88" customWidth="1"/>
    <col min="4" max="4" width="11.875" style="88" customWidth="1"/>
    <col min="5" max="5" width="6.375" style="88" customWidth="1"/>
    <col min="6" max="6" width="37.875" style="88" customWidth="1"/>
    <col min="7" max="7" width="22.875" style="88" hidden="1" customWidth="1"/>
    <col min="8" max="8" width="19.75390625" style="88" customWidth="1"/>
    <col min="9" max="9" width="27.25390625" style="297" customWidth="1"/>
    <col min="10" max="16384" width="10.75390625" style="88" customWidth="1"/>
  </cols>
  <sheetData>
    <row r="1" spans="1:9" s="86" customFormat="1" ht="13.5" customHeight="1">
      <c r="A1" s="532" t="s">
        <v>57</v>
      </c>
      <c r="B1" s="532"/>
      <c r="C1" s="532"/>
      <c r="D1" s="532"/>
      <c r="E1" s="532"/>
      <c r="F1" s="532"/>
      <c r="G1" s="532"/>
      <c r="H1" s="532"/>
      <c r="I1" s="532"/>
    </row>
    <row r="2" spans="1:9" s="86" customFormat="1" ht="13.5" customHeight="1">
      <c r="A2" s="532" t="s">
        <v>65</v>
      </c>
      <c r="B2" s="532"/>
      <c r="C2" s="532"/>
      <c r="D2" s="532"/>
      <c r="E2" s="532"/>
      <c r="F2" s="532"/>
      <c r="G2" s="532"/>
      <c r="H2" s="532"/>
      <c r="I2" s="532"/>
    </row>
    <row r="3" spans="1:9" s="86" customFormat="1" ht="16.5" customHeight="1">
      <c r="A3" s="1"/>
      <c r="B3" s="1"/>
      <c r="C3" s="1"/>
      <c r="D3" s="1"/>
      <c r="E3" s="1"/>
      <c r="F3" s="1"/>
      <c r="G3" s="1"/>
      <c r="H3" s="1"/>
      <c r="I3" s="294"/>
    </row>
    <row r="4" spans="1:9" s="245" customFormat="1" ht="32.25" customHeight="1">
      <c r="A4" s="533" t="s">
        <v>349</v>
      </c>
      <c r="B4" s="533"/>
      <c r="C4" s="533"/>
      <c r="D4" s="533"/>
      <c r="E4" s="533"/>
      <c r="F4" s="533"/>
      <c r="G4" s="533"/>
      <c r="H4" s="533"/>
      <c r="I4" s="533"/>
    </row>
    <row r="5" spans="1:9" s="86" customFormat="1" ht="13.5" customHeight="1" thickBot="1">
      <c r="A5" s="1"/>
      <c r="B5" s="1"/>
      <c r="C5" s="1"/>
      <c r="D5" s="1"/>
      <c r="E5" s="1"/>
      <c r="F5" s="1"/>
      <c r="G5" s="1"/>
      <c r="H5" s="1"/>
      <c r="I5" s="294"/>
    </row>
    <row r="6" spans="1:9" s="86" customFormat="1" ht="98.25" customHeight="1" thickBot="1">
      <c r="A6" s="295" t="s">
        <v>18</v>
      </c>
      <c r="B6" s="536" t="s">
        <v>66</v>
      </c>
      <c r="C6" s="536"/>
      <c r="D6" s="536"/>
      <c r="E6" s="536"/>
      <c r="F6" s="536"/>
      <c r="G6" s="295" t="s">
        <v>67</v>
      </c>
      <c r="H6" s="295" t="s">
        <v>67</v>
      </c>
      <c r="I6" s="295" t="s">
        <v>68</v>
      </c>
    </row>
    <row r="7" spans="1:9" s="86" customFormat="1" ht="15">
      <c r="A7" s="84">
        <v>1</v>
      </c>
      <c r="B7" s="537">
        <v>2</v>
      </c>
      <c r="C7" s="537"/>
      <c r="D7" s="537"/>
      <c r="E7" s="537"/>
      <c r="F7" s="537"/>
      <c r="G7" s="286">
        <v>3</v>
      </c>
      <c r="H7" s="382"/>
      <c r="I7" s="417">
        <v>4</v>
      </c>
    </row>
    <row r="8" spans="1:9" s="1" customFormat="1" ht="19.5" customHeight="1">
      <c r="A8" s="85">
        <v>1</v>
      </c>
      <c r="B8" s="522" t="s">
        <v>240</v>
      </c>
      <c r="C8" s="534"/>
      <c r="D8" s="534"/>
      <c r="E8" s="534"/>
      <c r="F8" s="535"/>
      <c r="G8" s="287"/>
      <c r="H8" s="298">
        <v>0</v>
      </c>
      <c r="I8" s="420">
        <v>323</v>
      </c>
    </row>
    <row r="9" spans="1:9" s="86" customFormat="1" ht="23.25" customHeight="1">
      <c r="A9" s="85">
        <v>2</v>
      </c>
      <c r="B9" s="522" t="s">
        <v>241</v>
      </c>
      <c r="C9" s="523"/>
      <c r="D9" s="523"/>
      <c r="E9" s="523"/>
      <c r="F9" s="524"/>
      <c r="G9" s="287"/>
      <c r="H9" s="298">
        <v>0</v>
      </c>
      <c r="I9" s="420">
        <v>323</v>
      </c>
    </row>
    <row r="10" spans="1:12" s="86" customFormat="1" ht="15">
      <c r="A10" s="85">
        <v>3</v>
      </c>
      <c r="B10" s="529" t="s">
        <v>242</v>
      </c>
      <c r="C10" s="530"/>
      <c r="D10" s="530"/>
      <c r="E10" s="530"/>
      <c r="F10" s="531"/>
      <c r="G10" s="288"/>
      <c r="H10" s="416">
        <v>0.72</v>
      </c>
      <c r="I10" s="420">
        <v>323</v>
      </c>
      <c r="J10" s="247"/>
      <c r="K10" s="248"/>
      <c r="L10" s="248"/>
    </row>
    <row r="11" spans="1:10" s="86" customFormat="1" ht="15" customHeight="1">
      <c r="A11" s="85">
        <v>4</v>
      </c>
      <c r="B11" s="522" t="s">
        <v>243</v>
      </c>
      <c r="C11" s="523"/>
      <c r="D11" s="523"/>
      <c r="E11" s="523"/>
      <c r="F11" s="524"/>
      <c r="G11" s="288"/>
      <c r="H11" s="298">
        <v>0</v>
      </c>
      <c r="I11" s="420">
        <v>323</v>
      </c>
      <c r="J11" s="247"/>
    </row>
    <row r="12" spans="1:11" s="86" customFormat="1" ht="15" customHeight="1">
      <c r="A12" s="85">
        <v>5</v>
      </c>
      <c r="B12" s="522" t="s">
        <v>244</v>
      </c>
      <c r="C12" s="523"/>
      <c r="D12" s="523"/>
      <c r="E12" s="523"/>
      <c r="F12" s="524"/>
      <c r="G12" s="252"/>
      <c r="H12" s="298">
        <v>0</v>
      </c>
      <c r="I12" s="420">
        <v>323</v>
      </c>
      <c r="J12" s="247"/>
      <c r="K12" s="249"/>
    </row>
    <row r="13" spans="1:10" s="86" customFormat="1" ht="15" customHeight="1">
      <c r="A13" s="85">
        <v>6</v>
      </c>
      <c r="B13" s="525" t="s">
        <v>245</v>
      </c>
      <c r="C13" s="526"/>
      <c r="D13" s="526"/>
      <c r="E13" s="526"/>
      <c r="F13" s="527"/>
      <c r="G13" s="288"/>
      <c r="H13" s="298">
        <v>0</v>
      </c>
      <c r="I13" s="420">
        <v>323</v>
      </c>
      <c r="J13" s="249"/>
    </row>
    <row r="14" spans="1:10" s="86" customFormat="1" ht="15" customHeight="1">
      <c r="A14" s="85">
        <v>7</v>
      </c>
      <c r="B14" s="522" t="s">
        <v>246</v>
      </c>
      <c r="C14" s="523"/>
      <c r="D14" s="523"/>
      <c r="E14" s="523"/>
      <c r="F14" s="524"/>
      <c r="G14" s="288"/>
      <c r="H14" s="298">
        <v>0</v>
      </c>
      <c r="I14" s="420">
        <v>323</v>
      </c>
      <c r="J14" s="249"/>
    </row>
    <row r="15" spans="1:9" s="86" customFormat="1" ht="15">
      <c r="A15" s="85">
        <v>8</v>
      </c>
      <c r="B15" s="522" t="s">
        <v>247</v>
      </c>
      <c r="C15" s="523"/>
      <c r="D15" s="523"/>
      <c r="E15" s="523"/>
      <c r="F15" s="524"/>
      <c r="G15" s="289"/>
      <c r="H15" s="298">
        <v>0</v>
      </c>
      <c r="I15" s="420">
        <v>323</v>
      </c>
    </row>
    <row r="16" spans="1:9" s="86" customFormat="1" ht="15">
      <c r="A16" s="85">
        <v>9</v>
      </c>
      <c r="B16" s="522" t="s">
        <v>248</v>
      </c>
      <c r="C16" s="523"/>
      <c r="D16" s="523"/>
      <c r="E16" s="523"/>
      <c r="F16" s="524"/>
      <c r="G16" s="288"/>
      <c r="H16" s="298">
        <v>0</v>
      </c>
      <c r="I16" s="420">
        <v>323</v>
      </c>
    </row>
    <row r="17" spans="1:10" s="86" customFormat="1" ht="15">
      <c r="A17" s="85">
        <v>10</v>
      </c>
      <c r="B17" s="525" t="s">
        <v>249</v>
      </c>
      <c r="C17" s="526"/>
      <c r="D17" s="526"/>
      <c r="E17" s="526"/>
      <c r="F17" s="527"/>
      <c r="G17" s="289"/>
      <c r="H17" s="298">
        <v>0</v>
      </c>
      <c r="I17" s="420">
        <v>323</v>
      </c>
      <c r="J17" s="249"/>
    </row>
    <row r="18" spans="1:9" s="86" customFormat="1" ht="15.75" customHeight="1">
      <c r="A18" s="85">
        <v>11</v>
      </c>
      <c r="B18" s="522" t="s">
        <v>250</v>
      </c>
      <c r="C18" s="523"/>
      <c r="D18" s="523"/>
      <c r="E18" s="523"/>
      <c r="F18" s="524"/>
      <c r="G18" s="288"/>
      <c r="H18" s="298">
        <v>0</v>
      </c>
      <c r="I18" s="420">
        <v>323</v>
      </c>
    </row>
    <row r="19" spans="1:9" s="86" customFormat="1" ht="15">
      <c r="A19" s="85">
        <v>12</v>
      </c>
      <c r="B19" s="541" t="s">
        <v>251</v>
      </c>
      <c r="C19" s="542"/>
      <c r="D19" s="542"/>
      <c r="E19" s="542"/>
      <c r="F19" s="543"/>
      <c r="G19" s="290"/>
      <c r="H19" s="298">
        <v>0</v>
      </c>
      <c r="I19" s="420">
        <v>323</v>
      </c>
    </row>
    <row r="20" spans="1:9" s="86" customFormat="1" ht="15">
      <c r="A20" s="85"/>
      <c r="B20" s="541"/>
      <c r="C20" s="542"/>
      <c r="D20" s="542"/>
      <c r="E20" s="542"/>
      <c r="F20" s="543"/>
      <c r="G20" s="291"/>
      <c r="H20" s="418"/>
      <c r="I20" s="419"/>
    </row>
    <row r="21" spans="1:9" s="86" customFormat="1" ht="15.75" thickBot="1">
      <c r="A21" s="292"/>
      <c r="B21" s="538" t="s">
        <v>348</v>
      </c>
      <c r="C21" s="539"/>
      <c r="D21" s="539"/>
      <c r="E21" s="539"/>
      <c r="F21" s="540"/>
      <c r="G21" s="293"/>
      <c r="H21" s="299">
        <f>H8+H9+H10+H11+H12+H13+H14+H15+H16+H17+H18+H19</f>
        <v>0.72</v>
      </c>
      <c r="I21" s="421">
        <f>I19</f>
        <v>323</v>
      </c>
    </row>
    <row r="22" spans="1:12" s="82" customFormat="1" ht="81.75" customHeight="1">
      <c r="A22" s="528" t="s">
        <v>440</v>
      </c>
      <c r="B22" s="528"/>
      <c r="C22" s="528"/>
      <c r="D22" s="528"/>
      <c r="E22" s="528"/>
      <c r="F22" s="528"/>
      <c r="G22" s="528"/>
      <c r="H22" s="528"/>
      <c r="I22" s="528"/>
      <c r="J22" s="2"/>
      <c r="K22" s="2"/>
      <c r="L22" s="83"/>
    </row>
    <row r="23" spans="1:9" s="86" customFormat="1" ht="15">
      <c r="A23" s="246"/>
      <c r="B23" s="246"/>
      <c r="C23" s="246"/>
      <c r="D23" s="246"/>
      <c r="E23" s="246"/>
      <c r="F23" s="246"/>
      <c r="G23" s="246"/>
      <c r="I23" s="296"/>
    </row>
    <row r="24" spans="1:9" s="86" customFormat="1" ht="15.75" customHeight="1">
      <c r="A24" s="532" t="s">
        <v>69</v>
      </c>
      <c r="B24" s="532"/>
      <c r="C24" s="532"/>
      <c r="D24" s="532"/>
      <c r="E24" s="532"/>
      <c r="F24" s="532"/>
      <c r="G24" s="532"/>
      <c r="H24" s="532"/>
      <c r="I24" s="532"/>
    </row>
  </sheetData>
  <sheetProtection/>
  <mergeCells count="21">
    <mergeCell ref="B18:F18"/>
    <mergeCell ref="B11:F11"/>
    <mergeCell ref="B17:F17"/>
    <mergeCell ref="A24:I24"/>
    <mergeCell ref="B6:F6"/>
    <mergeCell ref="B7:F7"/>
    <mergeCell ref="B21:F21"/>
    <mergeCell ref="B15:F15"/>
    <mergeCell ref="B12:F12"/>
    <mergeCell ref="B20:F20"/>
    <mergeCell ref="B19:F19"/>
    <mergeCell ref="B16:F16"/>
    <mergeCell ref="B13:F13"/>
    <mergeCell ref="A22:I22"/>
    <mergeCell ref="B14:F14"/>
    <mergeCell ref="B10:F10"/>
    <mergeCell ref="A1:I1"/>
    <mergeCell ref="A2:I2"/>
    <mergeCell ref="A4:I4"/>
    <mergeCell ref="B8:F8"/>
    <mergeCell ref="B9:F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25" t="s">
        <v>64</v>
      </c>
    </row>
    <row r="2" ht="14.25" customHeight="1">
      <c r="D2" s="25" t="s">
        <v>130</v>
      </c>
    </row>
    <row r="3" ht="13.5" customHeight="1">
      <c r="D3" s="25" t="s">
        <v>212</v>
      </c>
    </row>
    <row r="4" ht="20.25" customHeight="1">
      <c r="D4" s="25"/>
    </row>
    <row r="5" spans="1:4" ht="15.75">
      <c r="A5" s="19" t="s">
        <v>131</v>
      </c>
      <c r="B5" s="19"/>
      <c r="C5" s="19"/>
      <c r="D5" s="19"/>
    </row>
    <row r="6" spans="1:4" ht="14.25" customHeight="1">
      <c r="A6" s="19" t="s">
        <v>166</v>
      </c>
      <c r="B6" s="19"/>
      <c r="C6" s="19"/>
      <c r="D6" s="19"/>
    </row>
    <row r="7" spans="1:4" ht="14.25" customHeight="1">
      <c r="A7" s="19"/>
      <c r="B7" s="19"/>
      <c r="C7" s="19"/>
      <c r="D7" s="19"/>
    </row>
    <row r="8" spans="1:4" ht="36.75" customHeight="1">
      <c r="A8" s="19"/>
      <c r="B8" s="609" t="s">
        <v>167</v>
      </c>
      <c r="C8" s="609"/>
      <c r="D8" s="19"/>
    </row>
    <row r="9" spans="1:4" ht="14.25" customHeight="1">
      <c r="A9" s="19"/>
      <c r="B9" s="597"/>
      <c r="C9" s="597"/>
      <c r="D9" s="19"/>
    </row>
    <row r="10" spans="1:4" ht="14.25" customHeight="1">
      <c r="A10" s="19"/>
      <c r="B10" s="54" t="s">
        <v>217</v>
      </c>
      <c r="C10" s="19"/>
      <c r="D10" s="19"/>
    </row>
    <row r="11" ht="3.75" customHeight="1"/>
    <row r="12" spans="1:4" s="8" customFormat="1" ht="30">
      <c r="A12" s="17" t="s">
        <v>18</v>
      </c>
      <c r="B12" s="14" t="s">
        <v>168</v>
      </c>
      <c r="C12" s="14" t="s">
        <v>67</v>
      </c>
      <c r="D12" s="4" t="s">
        <v>133</v>
      </c>
    </row>
    <row r="13" spans="1:4" s="10" customFormat="1" ht="15">
      <c r="A13" s="16">
        <v>1</v>
      </c>
      <c r="B13" s="16">
        <v>2</v>
      </c>
      <c r="C13" s="16">
        <v>3</v>
      </c>
      <c r="D13" s="16">
        <v>4</v>
      </c>
    </row>
    <row r="14" spans="1:4" ht="18.75">
      <c r="A14" s="15"/>
      <c r="B14" s="72" t="s">
        <v>169</v>
      </c>
      <c r="C14" s="73"/>
      <c r="D14" s="22"/>
    </row>
    <row r="15" spans="1:4" ht="15">
      <c r="A15" s="15">
        <v>1</v>
      </c>
      <c r="B15" s="74">
        <v>1</v>
      </c>
      <c r="C15" s="80">
        <v>12.11</v>
      </c>
      <c r="D15" s="22"/>
    </row>
    <row r="16" spans="1:4" ht="15">
      <c r="A16" s="15">
        <v>2</v>
      </c>
      <c r="B16" s="74">
        <v>2</v>
      </c>
      <c r="C16" s="80">
        <v>12.11</v>
      </c>
      <c r="D16" s="22"/>
    </row>
    <row r="17" spans="1:4" ht="15">
      <c r="A17" s="15">
        <v>3</v>
      </c>
      <c r="B17" s="74">
        <v>3</v>
      </c>
      <c r="C17" s="80">
        <v>13.11</v>
      </c>
      <c r="D17" s="22"/>
    </row>
    <row r="18" spans="1:4" ht="18.75">
      <c r="A18" s="15"/>
      <c r="B18" s="72"/>
      <c r="C18" s="81"/>
      <c r="D18" s="22"/>
    </row>
    <row r="19" spans="1:4" ht="18.75">
      <c r="A19" s="15"/>
      <c r="B19" s="72"/>
      <c r="C19" s="81"/>
      <c r="D19" s="22"/>
    </row>
    <row r="20" spans="1:4" ht="18.75">
      <c r="A20" s="15"/>
      <c r="B20" s="72"/>
      <c r="C20" s="73"/>
      <c r="D20" s="22"/>
    </row>
    <row r="21" spans="1:4" ht="18.75">
      <c r="A21" s="15"/>
      <c r="B21" s="72" t="s">
        <v>170</v>
      </c>
      <c r="C21" s="73"/>
      <c r="D21" s="22"/>
    </row>
    <row r="22" spans="1:4" ht="15">
      <c r="A22" s="15">
        <v>2</v>
      </c>
      <c r="B22" s="74">
        <v>1</v>
      </c>
      <c r="C22" s="80">
        <v>8.42</v>
      </c>
      <c r="D22" s="22"/>
    </row>
    <row r="23" spans="1:4" ht="15">
      <c r="A23" s="15">
        <v>3</v>
      </c>
      <c r="B23" s="74">
        <v>2</v>
      </c>
      <c r="C23" s="80">
        <v>8.42</v>
      </c>
      <c r="D23" s="22"/>
    </row>
    <row r="24" spans="1:4" ht="15">
      <c r="A24" s="15">
        <v>4</v>
      </c>
      <c r="B24" s="74">
        <v>3</v>
      </c>
      <c r="C24" s="80">
        <v>8.42</v>
      </c>
      <c r="D24" s="22"/>
    </row>
    <row r="25" spans="1:4" ht="15">
      <c r="A25" s="15">
        <v>5</v>
      </c>
      <c r="B25" s="74">
        <v>4</v>
      </c>
      <c r="C25" s="80">
        <v>8.42</v>
      </c>
      <c r="D25" s="22"/>
    </row>
    <row r="26" spans="1:4" ht="15">
      <c r="A26" s="15">
        <v>7</v>
      </c>
      <c r="B26" s="74">
        <v>5</v>
      </c>
      <c r="C26" s="80">
        <v>8.42</v>
      </c>
      <c r="D26" s="22"/>
    </row>
    <row r="27" spans="1:4" ht="15">
      <c r="A27" s="15">
        <v>8</v>
      </c>
      <c r="B27" s="74">
        <v>6</v>
      </c>
      <c r="C27" s="80">
        <v>8.42</v>
      </c>
      <c r="D27" s="22"/>
    </row>
    <row r="28" spans="1:4" ht="15">
      <c r="A28" s="15">
        <v>12</v>
      </c>
      <c r="B28" s="74">
        <v>7</v>
      </c>
      <c r="C28" s="80">
        <v>8.42</v>
      </c>
      <c r="D28" s="22"/>
    </row>
    <row r="29" spans="1:4" ht="15">
      <c r="A29" s="15">
        <v>16</v>
      </c>
      <c r="B29" s="74">
        <v>8</v>
      </c>
      <c r="C29" s="80">
        <v>8.42</v>
      </c>
      <c r="D29" s="22"/>
    </row>
    <row r="30" spans="1:4" ht="15">
      <c r="A30" s="15">
        <v>17</v>
      </c>
      <c r="B30" s="74">
        <v>9</v>
      </c>
      <c r="C30" s="80">
        <v>8.42</v>
      </c>
      <c r="D30" s="22"/>
    </row>
    <row r="31" spans="1:4" ht="15">
      <c r="A31" s="15">
        <v>18</v>
      </c>
      <c r="B31" s="74">
        <v>10</v>
      </c>
      <c r="C31" s="80">
        <v>8.42</v>
      </c>
      <c r="D31" s="22"/>
    </row>
    <row r="32" spans="1:4" ht="18.75">
      <c r="A32" s="15"/>
      <c r="B32" s="72"/>
      <c r="C32" s="81"/>
      <c r="D32" s="22"/>
    </row>
    <row r="33" spans="1:4" ht="53.25" customHeight="1">
      <c r="A33" s="610"/>
      <c r="B33" s="610"/>
      <c r="C33" s="610"/>
      <c r="D33" s="610"/>
    </row>
    <row r="36" spans="1:4" s="10" customFormat="1" ht="15.75">
      <c r="A36" s="20"/>
      <c r="B36" s="48" t="s">
        <v>150</v>
      </c>
      <c r="C36" s="49"/>
      <c r="D36" s="49"/>
    </row>
    <row r="37" spans="1:4" s="9" customFormat="1" ht="16.5" customHeight="1">
      <c r="A37" s="11"/>
      <c r="B37" s="12"/>
      <c r="C37" s="50" t="s">
        <v>10</v>
      </c>
      <c r="D37" s="50" t="s">
        <v>9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25" t="s">
        <v>64</v>
      </c>
    </row>
    <row r="2" ht="20.25" customHeight="1">
      <c r="E2" s="25" t="s">
        <v>130</v>
      </c>
    </row>
    <row r="3" ht="20.25" customHeight="1">
      <c r="E3" s="25" t="s">
        <v>209</v>
      </c>
    </row>
    <row r="4" ht="20.25" customHeight="1">
      <c r="E4" s="25"/>
    </row>
    <row r="5" spans="1:5" ht="15.75">
      <c r="A5" s="19" t="s">
        <v>131</v>
      </c>
      <c r="B5" s="19"/>
      <c r="C5" s="19"/>
      <c r="D5" s="19"/>
      <c r="E5" s="19"/>
    </row>
    <row r="6" spans="1:5" ht="14.25" customHeight="1">
      <c r="A6" s="19" t="s">
        <v>132</v>
      </c>
      <c r="B6" s="19"/>
      <c r="C6" s="19"/>
      <c r="D6" s="19"/>
      <c r="E6" s="19"/>
    </row>
    <row r="7" spans="1:5" ht="14.25" customHeight="1">
      <c r="A7" s="19"/>
      <c r="B7" s="19"/>
      <c r="C7" s="19"/>
      <c r="D7" s="19"/>
      <c r="E7" s="19"/>
    </row>
    <row r="8" ht="3.75" customHeight="1"/>
    <row r="9" spans="1:5" s="8" customFormat="1" ht="12.75">
      <c r="A9" s="603" t="s">
        <v>70</v>
      </c>
      <c r="B9" s="603" t="s">
        <v>19</v>
      </c>
      <c r="C9" s="23" t="s">
        <v>21</v>
      </c>
      <c r="D9" s="23"/>
      <c r="E9" s="603" t="s">
        <v>133</v>
      </c>
    </row>
    <row r="10" spans="1:5" s="8" customFormat="1" ht="30">
      <c r="A10" s="604"/>
      <c r="B10" s="604"/>
      <c r="C10" s="18" t="s">
        <v>134</v>
      </c>
      <c r="D10" s="18" t="s">
        <v>135</v>
      </c>
      <c r="E10" s="604"/>
    </row>
    <row r="11" spans="1:5" s="9" customFormat="1" ht="18.75">
      <c r="A11" s="24"/>
      <c r="B11" s="26" t="s">
        <v>171</v>
      </c>
      <c r="C11" s="56"/>
      <c r="D11" s="56"/>
      <c r="E11" s="51"/>
    </row>
    <row r="12" spans="1:5" s="9" customFormat="1" ht="20.25">
      <c r="A12" s="30" t="s">
        <v>127</v>
      </c>
      <c r="B12" s="28" t="s">
        <v>142</v>
      </c>
      <c r="C12" s="68"/>
      <c r="D12" s="68"/>
      <c r="E12" s="26"/>
    </row>
    <row r="13" spans="1:5" s="9" customFormat="1" ht="63.75">
      <c r="A13" s="24" t="s">
        <v>38</v>
      </c>
      <c r="B13" s="28" t="s">
        <v>204</v>
      </c>
      <c r="C13" s="56">
        <v>0</v>
      </c>
      <c r="D13" s="56">
        <v>0</v>
      </c>
      <c r="E13" s="51"/>
    </row>
    <row r="14" spans="1:5" s="9" customFormat="1" ht="38.25">
      <c r="A14" s="44" t="s">
        <v>39</v>
      </c>
      <c r="B14" s="28" t="s">
        <v>205</v>
      </c>
      <c r="C14" s="56">
        <v>0</v>
      </c>
      <c r="D14" s="56">
        <v>0</v>
      </c>
      <c r="E14" s="51"/>
    </row>
    <row r="15" spans="1:5" s="9" customFormat="1" ht="18.75">
      <c r="A15" s="30" t="s">
        <v>41</v>
      </c>
      <c r="B15" s="28" t="s">
        <v>145</v>
      </c>
      <c r="C15" s="68"/>
      <c r="D15" s="68"/>
      <c r="E15" s="26"/>
    </row>
    <row r="16" spans="1:5" s="9" customFormat="1" ht="54.75" customHeight="1">
      <c r="A16" s="56" t="s">
        <v>43</v>
      </c>
      <c r="B16" s="28" t="s">
        <v>215</v>
      </c>
      <c r="C16" s="56">
        <v>0</v>
      </c>
      <c r="D16" s="56">
        <v>0</v>
      </c>
      <c r="E16" s="51"/>
    </row>
    <row r="17" spans="1:5" s="9" customFormat="1" ht="38.25">
      <c r="A17" s="36" t="s">
        <v>79</v>
      </c>
      <c r="B17" s="28" t="s">
        <v>206</v>
      </c>
      <c r="C17" s="64" t="s">
        <v>138</v>
      </c>
      <c r="D17" s="63" t="s">
        <v>138</v>
      </c>
      <c r="E17" s="34" t="s">
        <v>12</v>
      </c>
    </row>
    <row r="18" spans="1:5" s="9" customFormat="1" ht="38.25">
      <c r="A18" s="36" t="s">
        <v>80</v>
      </c>
      <c r="B18" s="28" t="s">
        <v>207</v>
      </c>
      <c r="C18" s="64">
        <v>0</v>
      </c>
      <c r="D18" s="63">
        <v>0</v>
      </c>
      <c r="E18" s="34"/>
    </row>
    <row r="19" spans="1:5" s="9" customFormat="1" ht="38.25">
      <c r="A19" s="607" t="s">
        <v>48</v>
      </c>
      <c r="B19" s="28" t="s">
        <v>208</v>
      </c>
      <c r="C19" s="56">
        <v>0</v>
      </c>
      <c r="D19" s="56">
        <v>0</v>
      </c>
      <c r="E19" s="51"/>
    </row>
    <row r="20" spans="1:5" s="9" customFormat="1" ht="129.75" customHeight="1">
      <c r="A20" s="608"/>
      <c r="B20" s="28" t="s">
        <v>172</v>
      </c>
      <c r="C20" s="71">
        <v>0</v>
      </c>
      <c r="D20" s="71">
        <v>1</v>
      </c>
      <c r="E20" s="70" t="s">
        <v>214</v>
      </c>
    </row>
    <row r="21" spans="1:5" s="10" customFormat="1" ht="18.75">
      <c r="A21" s="20"/>
      <c r="B21" s="54"/>
      <c r="C21" s="21"/>
      <c r="D21" s="21"/>
      <c r="E21" s="21"/>
    </row>
    <row r="22" spans="1:5" s="10" customFormat="1" ht="15.75">
      <c r="A22" s="20"/>
      <c r="B22" s="48" t="s">
        <v>150</v>
      </c>
      <c r="C22" s="49"/>
      <c r="D22" s="49"/>
      <c r="E22" s="49"/>
    </row>
    <row r="23" spans="1:5" s="9" customFormat="1" ht="16.5" customHeight="1">
      <c r="A23" s="11"/>
      <c r="B23" s="12"/>
      <c r="C23" s="50" t="s">
        <v>10</v>
      </c>
      <c r="D23" s="13"/>
      <c r="E23" s="50" t="s">
        <v>9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25" t="s">
        <v>64</v>
      </c>
    </row>
    <row r="2" ht="20.25" customHeight="1">
      <c r="E2" s="25" t="s">
        <v>130</v>
      </c>
    </row>
    <row r="3" ht="20.25" customHeight="1">
      <c r="E3" s="25" t="s">
        <v>212</v>
      </c>
    </row>
    <row r="4" ht="20.25" customHeight="1">
      <c r="E4" s="25"/>
    </row>
    <row r="5" spans="1:5" ht="15" customHeight="1">
      <c r="A5" s="19" t="s">
        <v>131</v>
      </c>
      <c r="B5" s="19"/>
      <c r="C5" s="19"/>
      <c r="D5" s="19"/>
      <c r="E5" s="19"/>
    </row>
    <row r="6" spans="1:5" ht="14.25" customHeight="1">
      <c r="A6" s="19" t="s">
        <v>132</v>
      </c>
      <c r="B6" s="19"/>
      <c r="C6" s="19"/>
      <c r="D6" s="19"/>
      <c r="E6" s="19"/>
    </row>
    <row r="7" spans="1:5" ht="14.25" customHeight="1">
      <c r="A7" s="19"/>
      <c r="B7" s="19"/>
      <c r="C7" s="19"/>
      <c r="D7" s="19"/>
      <c r="E7" s="19"/>
    </row>
    <row r="8" ht="3.75" customHeight="1"/>
    <row r="9" spans="1:5" s="8" customFormat="1" ht="12.75">
      <c r="A9" s="603" t="s">
        <v>70</v>
      </c>
      <c r="B9" s="603" t="s">
        <v>19</v>
      </c>
      <c r="C9" s="23" t="s">
        <v>21</v>
      </c>
      <c r="D9" s="23"/>
      <c r="E9" s="603" t="s">
        <v>133</v>
      </c>
    </row>
    <row r="10" spans="1:5" s="8" customFormat="1" ht="30">
      <c r="A10" s="604"/>
      <c r="B10" s="604"/>
      <c r="C10" s="18" t="s">
        <v>134</v>
      </c>
      <c r="D10" s="18" t="s">
        <v>173</v>
      </c>
      <c r="E10" s="604"/>
    </row>
    <row r="11" spans="1:5" s="9" customFormat="1" ht="18.75">
      <c r="A11" s="24"/>
      <c r="B11" s="26" t="s">
        <v>174</v>
      </c>
      <c r="C11" s="24"/>
      <c r="D11" s="24"/>
      <c r="E11" s="51"/>
    </row>
    <row r="12" spans="1:5" s="9" customFormat="1" ht="20.25">
      <c r="A12" s="57" t="s">
        <v>127</v>
      </c>
      <c r="B12" s="29" t="s">
        <v>142</v>
      </c>
      <c r="C12" s="68"/>
      <c r="D12" s="68"/>
      <c r="E12" s="26"/>
    </row>
    <row r="13" spans="1:5" s="9" customFormat="1" ht="54" customHeight="1">
      <c r="A13" s="44" t="s">
        <v>71</v>
      </c>
      <c r="B13" s="58" t="s">
        <v>213</v>
      </c>
      <c r="C13" s="64" t="s">
        <v>138</v>
      </c>
      <c r="D13" s="63" t="s">
        <v>138</v>
      </c>
      <c r="E13" s="34" t="s">
        <v>12</v>
      </c>
    </row>
    <row r="14" spans="1:5" s="9" customFormat="1" ht="25.5">
      <c r="A14" s="45" t="s">
        <v>22</v>
      </c>
      <c r="B14" s="33" t="s">
        <v>116</v>
      </c>
      <c r="C14" s="69">
        <v>39</v>
      </c>
      <c r="D14" s="56">
        <v>28</v>
      </c>
      <c r="E14" s="51"/>
    </row>
    <row r="15" spans="1:5" s="9" customFormat="1" ht="38.25">
      <c r="A15" s="42" t="s">
        <v>35</v>
      </c>
      <c r="B15" s="43" t="s">
        <v>203</v>
      </c>
      <c r="C15" s="69">
        <v>345</v>
      </c>
      <c r="D15" s="56">
        <v>303</v>
      </c>
      <c r="E15" s="51"/>
    </row>
    <row r="16" spans="1:5" s="9" customFormat="1" ht="12.75">
      <c r="A16" s="42" t="s">
        <v>38</v>
      </c>
      <c r="B16" s="43" t="s">
        <v>175</v>
      </c>
      <c r="C16" s="56">
        <v>260</v>
      </c>
      <c r="D16" s="56">
        <v>122</v>
      </c>
      <c r="E16" s="51"/>
    </row>
    <row r="17" spans="1:5" s="9" customFormat="1" ht="18.75">
      <c r="A17" s="30" t="s">
        <v>41</v>
      </c>
      <c r="B17" s="28" t="s">
        <v>145</v>
      </c>
      <c r="C17" s="68"/>
      <c r="D17" s="68"/>
      <c r="E17" s="26"/>
    </row>
    <row r="18" spans="1:5" s="9" customFormat="1" ht="38.25">
      <c r="A18" s="24" t="s">
        <v>39</v>
      </c>
      <c r="B18" s="28" t="s">
        <v>112</v>
      </c>
      <c r="C18" s="56">
        <v>0</v>
      </c>
      <c r="D18" s="56">
        <v>0</v>
      </c>
      <c r="E18" s="51"/>
    </row>
    <row r="19" spans="1:5" s="9" customFormat="1" ht="18.75">
      <c r="A19" s="57" t="s">
        <v>177</v>
      </c>
      <c r="B19" s="29"/>
      <c r="C19" s="68"/>
      <c r="D19" s="68"/>
      <c r="E19" s="26"/>
    </row>
    <row r="20" spans="1:5" s="9" customFormat="1" ht="38.25">
      <c r="A20" s="24" t="s">
        <v>71</v>
      </c>
      <c r="B20" s="61" t="s">
        <v>178</v>
      </c>
      <c r="C20" s="69"/>
      <c r="D20" s="56"/>
      <c r="E20" s="34"/>
    </row>
    <row r="21" spans="1:5" s="9" customFormat="1" ht="51">
      <c r="A21" s="24" t="s">
        <v>73</v>
      </c>
      <c r="B21" s="28" t="s">
        <v>179</v>
      </c>
      <c r="C21" s="69"/>
      <c r="D21" s="56"/>
      <c r="E21" s="51"/>
    </row>
    <row r="22" spans="1:5" s="9" customFormat="1" ht="38.25">
      <c r="A22" s="24" t="s">
        <v>77</v>
      </c>
      <c r="B22" s="28" t="s">
        <v>180</v>
      </c>
      <c r="C22" s="69"/>
      <c r="D22" s="56"/>
      <c r="E22" s="51"/>
    </row>
    <row r="23" spans="1:5" s="9" customFormat="1" ht="12.75">
      <c r="A23" s="59"/>
      <c r="B23" s="12"/>
      <c r="C23" s="59"/>
      <c r="D23" s="59"/>
      <c r="E23" s="60"/>
    </row>
    <row r="24" spans="1:5" s="10" customFormat="1" ht="18.75">
      <c r="A24" s="20"/>
      <c r="B24" s="54"/>
      <c r="C24" s="21"/>
      <c r="D24" s="21"/>
      <c r="E24" s="21"/>
    </row>
    <row r="25" spans="1:5" s="10" customFormat="1" ht="15.75">
      <c r="A25" s="20"/>
      <c r="B25" s="48" t="s">
        <v>150</v>
      </c>
      <c r="C25" s="49"/>
      <c r="D25" s="49"/>
      <c r="E25" s="49"/>
    </row>
    <row r="26" spans="1:5" s="9" customFormat="1" ht="16.5" customHeight="1">
      <c r="A26" s="11"/>
      <c r="B26" s="12"/>
      <c r="C26" s="50" t="s">
        <v>10</v>
      </c>
      <c r="D26" s="13"/>
      <c r="E26" s="50" t="s">
        <v>9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25" t="s">
        <v>64</v>
      </c>
    </row>
    <row r="2" ht="20.25" customHeight="1">
      <c r="E2" s="25" t="s">
        <v>130</v>
      </c>
    </row>
    <row r="3" ht="20.25" customHeight="1">
      <c r="E3" s="25" t="s">
        <v>210</v>
      </c>
    </row>
    <row r="4" ht="20.25" customHeight="1">
      <c r="E4" s="25"/>
    </row>
    <row r="5" spans="1:5" ht="15.75">
      <c r="A5" s="19" t="s">
        <v>131</v>
      </c>
      <c r="B5" s="19"/>
      <c r="C5" s="19"/>
      <c r="D5" s="19"/>
      <c r="E5" s="19"/>
    </row>
    <row r="6" spans="1:5" ht="14.25" customHeight="1">
      <c r="A6" s="19" t="s">
        <v>132</v>
      </c>
      <c r="B6" s="19"/>
      <c r="C6" s="19"/>
      <c r="D6" s="19"/>
      <c r="E6" s="19"/>
    </row>
    <row r="7" spans="1:5" ht="14.25" customHeight="1">
      <c r="A7" s="19"/>
      <c r="B7" s="19"/>
      <c r="C7" s="19"/>
      <c r="D7" s="19"/>
      <c r="E7" s="19"/>
    </row>
    <row r="8" ht="3.75" customHeight="1"/>
    <row r="9" spans="1:5" s="8" customFormat="1" ht="12.75">
      <c r="A9" s="603" t="s">
        <v>70</v>
      </c>
      <c r="B9" s="603" t="s">
        <v>19</v>
      </c>
      <c r="C9" s="23" t="s">
        <v>21</v>
      </c>
      <c r="D9" s="23"/>
      <c r="E9" s="603" t="s">
        <v>133</v>
      </c>
    </row>
    <row r="10" spans="1:5" s="8" customFormat="1" ht="30">
      <c r="A10" s="604"/>
      <c r="B10" s="604"/>
      <c r="C10" s="18" t="s">
        <v>134</v>
      </c>
      <c r="D10" s="18" t="s">
        <v>135</v>
      </c>
      <c r="E10" s="604"/>
    </row>
    <row r="11" spans="1:5" s="9" customFormat="1" ht="18.75">
      <c r="A11" s="24"/>
      <c r="B11" s="55" t="s">
        <v>176</v>
      </c>
      <c r="C11" s="24"/>
      <c r="D11" s="24"/>
      <c r="E11" s="51"/>
    </row>
    <row r="12" spans="1:5" s="9" customFormat="1" ht="20.25">
      <c r="A12" s="30" t="s">
        <v>127</v>
      </c>
      <c r="B12" s="28" t="s">
        <v>142</v>
      </c>
      <c r="C12" s="26"/>
      <c r="D12" s="26"/>
      <c r="E12" s="26"/>
    </row>
    <row r="13" spans="1:5" s="9" customFormat="1" ht="38.25">
      <c r="A13" s="24" t="s">
        <v>33</v>
      </c>
      <c r="B13" s="28" t="s">
        <v>121</v>
      </c>
      <c r="C13" s="56">
        <v>0</v>
      </c>
      <c r="D13" s="56">
        <v>0</v>
      </c>
      <c r="E13" s="51"/>
    </row>
    <row r="14" spans="1:5" s="10" customFormat="1" ht="18.75">
      <c r="A14" s="20"/>
      <c r="B14" s="54"/>
      <c r="C14" s="21"/>
      <c r="D14" s="21"/>
      <c r="E14" s="21"/>
    </row>
    <row r="15" spans="1:5" s="10" customFormat="1" ht="15.75">
      <c r="A15" s="20"/>
      <c r="B15" s="48" t="s">
        <v>150</v>
      </c>
      <c r="C15" s="49"/>
      <c r="D15" s="49"/>
      <c r="E15" s="49"/>
    </row>
    <row r="16" spans="1:5" s="9" customFormat="1" ht="16.5" customHeight="1">
      <c r="A16" s="11"/>
      <c r="B16" s="12"/>
      <c r="C16" s="50" t="s">
        <v>10</v>
      </c>
      <c r="D16" s="13"/>
      <c r="E16" s="50" t="s">
        <v>9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5.25390625" style="0" customWidth="1"/>
    <col min="2" max="2" width="28.125" style="0" customWidth="1"/>
    <col min="3" max="3" width="19.00390625" style="0" customWidth="1"/>
    <col min="4" max="4" width="65.875" style="0" customWidth="1"/>
    <col min="5" max="5" width="63.375" style="0" customWidth="1"/>
  </cols>
  <sheetData>
    <row r="1" spans="1:4" ht="12.75">
      <c r="A1" s="592" t="s">
        <v>359</v>
      </c>
      <c r="B1" s="592"/>
      <c r="C1" s="592"/>
      <c r="D1" s="592"/>
    </row>
    <row r="2" spans="1:4" ht="12.75">
      <c r="A2" s="592" t="s">
        <v>360</v>
      </c>
      <c r="B2" s="592"/>
      <c r="C2" s="592"/>
      <c r="D2" s="592"/>
    </row>
    <row r="3" spans="1:4" ht="12.75">
      <c r="A3" s="592" t="s">
        <v>361</v>
      </c>
      <c r="B3" s="592"/>
      <c r="C3" s="592"/>
      <c r="D3" s="592"/>
    </row>
    <row r="4" spans="1:4" ht="12.75">
      <c r="A4" s="161"/>
      <c r="B4" s="161"/>
      <c r="C4" s="161"/>
      <c r="D4" s="161"/>
    </row>
    <row r="5" spans="1:4" ht="12.75">
      <c r="A5" s="615" t="s">
        <v>340</v>
      </c>
      <c r="B5" s="615"/>
      <c r="C5" s="615"/>
      <c r="D5" s="615"/>
    </row>
    <row r="6" spans="1:4" ht="13.5" thickBot="1">
      <c r="A6" s="161"/>
      <c r="B6" s="161"/>
      <c r="C6" s="161"/>
      <c r="D6" s="161"/>
    </row>
    <row r="7" spans="1:4" ht="65.25" customHeight="1" thickBot="1">
      <c r="A7" s="488" t="s">
        <v>106</v>
      </c>
      <c r="B7" s="489" t="s">
        <v>362</v>
      </c>
      <c r="C7" s="489" t="s">
        <v>363</v>
      </c>
      <c r="D7" s="490" t="s">
        <v>364</v>
      </c>
    </row>
    <row r="8" spans="1:4" ht="31.5" customHeight="1">
      <c r="A8" s="616">
        <v>1</v>
      </c>
      <c r="B8" s="611" t="s">
        <v>365</v>
      </c>
      <c r="C8" s="613">
        <v>143.112</v>
      </c>
      <c r="D8" s="487" t="s">
        <v>619</v>
      </c>
    </row>
    <row r="9" spans="1:4" ht="23.25" customHeight="1">
      <c r="A9" s="617"/>
      <c r="B9" s="612"/>
      <c r="C9" s="614"/>
      <c r="D9" s="481" t="s">
        <v>620</v>
      </c>
    </row>
    <row r="10" spans="1:4" ht="38.25">
      <c r="A10" s="482" t="s">
        <v>373</v>
      </c>
      <c r="B10" s="51" t="s">
        <v>366</v>
      </c>
      <c r="C10" s="457">
        <v>143.112</v>
      </c>
      <c r="D10" s="481"/>
    </row>
    <row r="11" spans="1:4" ht="63.75">
      <c r="A11" s="483">
        <v>2</v>
      </c>
      <c r="B11" s="51" t="s">
        <v>367</v>
      </c>
      <c r="C11" s="455">
        <v>100</v>
      </c>
      <c r="D11" s="481"/>
    </row>
    <row r="12" spans="1:4" ht="25.5">
      <c r="A12" s="483">
        <v>3</v>
      </c>
      <c r="B12" s="51" t="s">
        <v>368</v>
      </c>
      <c r="C12" s="301">
        <v>323</v>
      </c>
      <c r="D12" s="481"/>
    </row>
    <row r="13" spans="1:4" ht="25.5">
      <c r="A13" s="483">
        <v>4</v>
      </c>
      <c r="B13" s="51" t="s">
        <v>369</v>
      </c>
      <c r="C13" s="302">
        <v>202</v>
      </c>
      <c r="D13" s="481"/>
    </row>
    <row r="14" spans="1:4" ht="15">
      <c r="A14" s="483">
        <v>5</v>
      </c>
      <c r="B14" s="51" t="s">
        <v>370</v>
      </c>
      <c r="C14" s="303">
        <v>17.7</v>
      </c>
      <c r="D14" s="481"/>
    </row>
    <row r="15" spans="1:4" ht="39.75" customHeight="1">
      <c r="A15" s="483">
        <v>6</v>
      </c>
      <c r="B15" s="51" t="s">
        <v>371</v>
      </c>
      <c r="C15" s="158">
        <v>5</v>
      </c>
      <c r="D15" s="481"/>
    </row>
    <row r="16" spans="1:4" ht="37.5" customHeight="1" thickBot="1">
      <c r="A16" s="484">
        <v>7</v>
      </c>
      <c r="B16" s="485" t="s">
        <v>372</v>
      </c>
      <c r="C16" s="160">
        <v>5</v>
      </c>
      <c r="D16" s="486"/>
    </row>
    <row r="17" spans="1:4" ht="12.75">
      <c r="A17" s="161"/>
      <c r="B17" s="161"/>
      <c r="C17" s="161"/>
      <c r="D17" s="161"/>
    </row>
    <row r="18" spans="1:13" s="82" customFormat="1" ht="36.75" customHeight="1">
      <c r="A18" s="547" t="s">
        <v>440</v>
      </c>
      <c r="B18" s="547"/>
      <c r="C18" s="547"/>
      <c r="D18" s="547"/>
      <c r="E18" s="48"/>
      <c r="F18" s="48"/>
      <c r="G18" s="48"/>
      <c r="H18" s="48"/>
      <c r="I18" s="151"/>
      <c r="J18" s="2"/>
      <c r="K18" s="2"/>
      <c r="L18" s="2"/>
      <c r="M18" s="83"/>
    </row>
    <row r="19" spans="1:4" ht="12.75">
      <c r="A19" s="161"/>
      <c r="B19" s="161"/>
      <c r="C19" s="161"/>
      <c r="D19" s="161"/>
    </row>
    <row r="20" spans="1:4" ht="12.75">
      <c r="A20" s="161"/>
      <c r="B20" s="161"/>
      <c r="C20" s="161"/>
      <c r="D20" s="161"/>
    </row>
    <row r="21" spans="1:4" ht="12.75">
      <c r="A21" s="161"/>
      <c r="B21" s="161"/>
      <c r="C21" s="161"/>
      <c r="D21" s="161"/>
    </row>
  </sheetData>
  <sheetProtection/>
  <mergeCells count="8">
    <mergeCell ref="B8:B9"/>
    <mergeCell ref="C8:C9"/>
    <mergeCell ref="A18:D18"/>
    <mergeCell ref="A1:D1"/>
    <mergeCell ref="A2:D2"/>
    <mergeCell ref="A3:D3"/>
    <mergeCell ref="A5:D5"/>
    <mergeCell ref="A8:A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25">
      <selection activeCell="K30" sqref="K30"/>
    </sheetView>
  </sheetViews>
  <sheetFormatPr defaultColWidth="10.75390625" defaultRowHeight="12.75" outlineLevelCol="1"/>
  <cols>
    <col min="1" max="1" width="4.625" style="2" customWidth="1"/>
    <col min="2" max="2" width="44.625" style="2" customWidth="1"/>
    <col min="3" max="3" width="12.25390625" style="175" customWidth="1"/>
    <col min="4" max="4" width="8.875" style="175" customWidth="1" outlineLevel="1"/>
    <col min="5" max="5" width="8.75390625" style="175" customWidth="1" outlineLevel="1"/>
    <col min="6" max="6" width="12.75390625" style="175" customWidth="1" outlineLevel="1"/>
    <col min="7" max="7" width="8.625" style="175" customWidth="1" outlineLevel="1"/>
    <col min="8" max="8" width="0.6171875" style="2" customWidth="1"/>
    <col min="9" max="16384" width="10.75390625" style="2" customWidth="1"/>
  </cols>
  <sheetData>
    <row r="1" ht="8.25" customHeight="1"/>
    <row r="2" spans="1:7" ht="15.75">
      <c r="A2" s="19" t="s">
        <v>622</v>
      </c>
      <c r="B2" s="19"/>
      <c r="C2" s="174"/>
      <c r="D2" s="174"/>
      <c r="E2" s="174"/>
      <c r="F2" s="174"/>
      <c r="G2" s="174"/>
    </row>
    <row r="3" spans="2:7" s="7" customFormat="1" ht="16.5" customHeight="1">
      <c r="B3" s="621" t="s">
        <v>340</v>
      </c>
      <c r="C3" s="622"/>
      <c r="D3" s="622"/>
      <c r="E3" s="622"/>
      <c r="F3" s="622"/>
      <c r="G3" s="622"/>
    </row>
    <row r="4" spans="2:7" s="133" customFormat="1" ht="13.5" customHeight="1">
      <c r="B4" s="131" t="s">
        <v>20</v>
      </c>
      <c r="C4" s="132"/>
      <c r="D4" s="132"/>
      <c r="E4" s="132"/>
      <c r="F4" s="132"/>
      <c r="G4" s="132"/>
    </row>
    <row r="5" ht="7.5" customHeight="1" thickBot="1"/>
    <row r="6" spans="1:7" s="176" customFormat="1" ht="15">
      <c r="A6" s="623" t="s">
        <v>70</v>
      </c>
      <c r="B6" s="625" t="s">
        <v>58</v>
      </c>
      <c r="C6" s="625" t="s">
        <v>11</v>
      </c>
      <c r="D6" s="625"/>
      <c r="E6" s="625" t="s">
        <v>50</v>
      </c>
      <c r="F6" s="625" t="s">
        <v>183</v>
      </c>
      <c r="G6" s="628" t="s">
        <v>276</v>
      </c>
    </row>
    <row r="7" spans="1:7" s="176" customFormat="1" ht="45.75" thickBot="1">
      <c r="A7" s="624"/>
      <c r="B7" s="626"/>
      <c r="C7" s="160" t="s">
        <v>182</v>
      </c>
      <c r="D7" s="160" t="s">
        <v>52</v>
      </c>
      <c r="E7" s="627"/>
      <c r="F7" s="627"/>
      <c r="G7" s="629"/>
    </row>
    <row r="8" spans="1:7" s="179" customFormat="1" ht="15.75" thickBot="1">
      <c r="A8" s="619">
        <v>1</v>
      </c>
      <c r="B8" s="620"/>
      <c r="C8" s="177">
        <v>2</v>
      </c>
      <c r="D8" s="269">
        <v>3</v>
      </c>
      <c r="E8" s="177">
        <v>4</v>
      </c>
      <c r="F8" s="177">
        <v>5</v>
      </c>
      <c r="G8" s="178">
        <v>6</v>
      </c>
    </row>
    <row r="9" spans="1:7" s="175" customFormat="1" ht="60">
      <c r="A9" s="274" t="s">
        <v>71</v>
      </c>
      <c r="B9" s="154" t="s">
        <v>222</v>
      </c>
      <c r="C9" s="116"/>
      <c r="D9" s="271"/>
      <c r="E9" s="116"/>
      <c r="F9" s="180" t="s">
        <v>12</v>
      </c>
      <c r="G9" s="181">
        <f>(G11+G14+G15+G16+G17)/5</f>
        <v>1.8</v>
      </c>
    </row>
    <row r="10" spans="1:7" s="175" customFormat="1" ht="15">
      <c r="A10" s="275"/>
      <c r="B10" s="156" t="s">
        <v>56</v>
      </c>
      <c r="C10" s="140"/>
      <c r="D10" s="270"/>
      <c r="E10" s="140"/>
      <c r="F10" s="157"/>
      <c r="G10" s="170"/>
    </row>
    <row r="11" spans="1:7" s="277" customFormat="1" ht="60">
      <c r="A11" s="276" t="s">
        <v>72</v>
      </c>
      <c r="B11" s="119" t="s">
        <v>129</v>
      </c>
      <c r="C11" s="144">
        <v>0.2</v>
      </c>
      <c r="D11" s="272">
        <v>0.196</v>
      </c>
      <c r="E11" s="185">
        <f>C11/D11*100</f>
        <v>102.04081632653062</v>
      </c>
      <c r="F11" s="157" t="s">
        <v>53</v>
      </c>
      <c r="G11" s="170">
        <v>2</v>
      </c>
    </row>
    <row r="12" spans="1:7" s="277" customFormat="1" ht="90">
      <c r="A12" s="276" t="s">
        <v>93</v>
      </c>
      <c r="B12" s="156" t="s">
        <v>223</v>
      </c>
      <c r="C12" s="140"/>
      <c r="D12" s="157"/>
      <c r="E12" s="185"/>
      <c r="F12" s="157"/>
      <c r="G12" s="170"/>
    </row>
    <row r="13" spans="1:7" s="175" customFormat="1" ht="15">
      <c r="A13" s="275"/>
      <c r="B13" s="156" t="s">
        <v>59</v>
      </c>
      <c r="C13" s="140"/>
      <c r="D13" s="270"/>
      <c r="E13" s="140"/>
      <c r="F13" s="157"/>
      <c r="G13" s="170"/>
    </row>
    <row r="14" spans="1:7" s="175" customFormat="1" ht="47.25" customHeight="1">
      <c r="A14" s="273" t="s">
        <v>86</v>
      </c>
      <c r="B14" s="156" t="s">
        <v>90</v>
      </c>
      <c r="C14" s="140">
        <v>0</v>
      </c>
      <c r="D14" s="158">
        <v>0</v>
      </c>
      <c r="E14" s="140">
        <v>100</v>
      </c>
      <c r="F14" s="157" t="s">
        <v>53</v>
      </c>
      <c r="G14" s="170">
        <v>2</v>
      </c>
    </row>
    <row r="15" spans="1:7" s="175" customFormat="1" ht="60">
      <c r="A15" s="273" t="s">
        <v>87</v>
      </c>
      <c r="B15" s="156" t="s">
        <v>91</v>
      </c>
      <c r="C15" s="140">
        <v>1</v>
      </c>
      <c r="D15" s="158">
        <v>1</v>
      </c>
      <c r="E15" s="140">
        <f>C15/D15*100</f>
        <v>100</v>
      </c>
      <c r="F15" s="157" t="s">
        <v>53</v>
      </c>
      <c r="G15" s="170">
        <v>2</v>
      </c>
    </row>
    <row r="16" spans="1:7" s="175" customFormat="1" ht="45">
      <c r="A16" s="273" t="s">
        <v>88</v>
      </c>
      <c r="B16" s="156" t="s">
        <v>92</v>
      </c>
      <c r="C16" s="140">
        <v>7</v>
      </c>
      <c r="D16" s="158">
        <v>4</v>
      </c>
      <c r="E16" s="140">
        <f>C16/D16*100</f>
        <v>175</v>
      </c>
      <c r="F16" s="157" t="s">
        <v>53</v>
      </c>
      <c r="G16" s="170">
        <v>1</v>
      </c>
    </row>
    <row r="17" spans="1:7" s="175" customFormat="1" ht="60">
      <c r="A17" s="273" t="s">
        <v>89</v>
      </c>
      <c r="B17" s="156" t="s">
        <v>224</v>
      </c>
      <c r="C17" s="140">
        <v>3</v>
      </c>
      <c r="D17" s="158">
        <v>3</v>
      </c>
      <c r="E17" s="140">
        <f>C17/D17*100</f>
        <v>100</v>
      </c>
      <c r="F17" s="157" t="s">
        <v>53</v>
      </c>
      <c r="G17" s="170">
        <v>2</v>
      </c>
    </row>
    <row r="18" spans="1:7" s="175" customFormat="1" ht="60">
      <c r="A18" s="276" t="s">
        <v>73</v>
      </c>
      <c r="B18" s="156" t="s">
        <v>225</v>
      </c>
      <c r="C18" s="140"/>
      <c r="D18" s="270"/>
      <c r="E18" s="140"/>
      <c r="F18" s="157" t="s">
        <v>12</v>
      </c>
      <c r="G18" s="170">
        <f>(G20+G21+G22)/3</f>
        <v>2</v>
      </c>
    </row>
    <row r="19" spans="1:7" s="175" customFormat="1" ht="15">
      <c r="A19" s="275"/>
      <c r="B19" s="156" t="s">
        <v>54</v>
      </c>
      <c r="C19" s="140"/>
      <c r="D19" s="270"/>
      <c r="E19" s="140"/>
      <c r="F19" s="157"/>
      <c r="G19" s="170"/>
    </row>
    <row r="20" spans="1:7" s="277" customFormat="1" ht="45">
      <c r="A20" s="276" t="s">
        <v>74</v>
      </c>
      <c r="B20" s="156" t="s">
        <v>113</v>
      </c>
      <c r="C20" s="140">
        <v>1</v>
      </c>
      <c r="D20" s="158">
        <v>1</v>
      </c>
      <c r="E20" s="140">
        <f>C20/D20*100</f>
        <v>100</v>
      </c>
      <c r="F20" s="157" t="s">
        <v>53</v>
      </c>
      <c r="G20" s="170">
        <v>2</v>
      </c>
    </row>
    <row r="21" spans="1:11" s="277" customFormat="1" ht="60">
      <c r="A21" s="276" t="s">
        <v>75</v>
      </c>
      <c r="B21" s="156" t="s">
        <v>114</v>
      </c>
      <c r="C21" s="140">
        <v>0</v>
      </c>
      <c r="D21" s="158">
        <v>0</v>
      </c>
      <c r="E21" s="140">
        <v>100</v>
      </c>
      <c r="F21" s="157" t="s">
        <v>53</v>
      </c>
      <c r="G21" s="170">
        <v>2</v>
      </c>
      <c r="J21" s="618"/>
      <c r="K21" s="618"/>
    </row>
    <row r="22" spans="1:11" s="277" customFormat="1" ht="79.5" customHeight="1">
      <c r="A22" s="276" t="s">
        <v>76</v>
      </c>
      <c r="B22" s="156" t="s">
        <v>115</v>
      </c>
      <c r="C22" s="140">
        <v>0</v>
      </c>
      <c r="D22" s="158">
        <v>0</v>
      </c>
      <c r="E22" s="140">
        <v>100</v>
      </c>
      <c r="F22" s="157" t="s">
        <v>53</v>
      </c>
      <c r="G22" s="170">
        <v>2</v>
      </c>
      <c r="J22" s="618"/>
      <c r="K22" s="618"/>
    </row>
    <row r="23" spans="1:7" s="175" customFormat="1" ht="90">
      <c r="A23" s="276" t="s">
        <v>77</v>
      </c>
      <c r="B23" s="156" t="s">
        <v>226</v>
      </c>
      <c r="C23" s="140">
        <v>1</v>
      </c>
      <c r="D23" s="158">
        <v>1</v>
      </c>
      <c r="E23" s="140">
        <f>C23/D23*100</f>
        <v>100</v>
      </c>
      <c r="F23" s="157" t="s">
        <v>53</v>
      </c>
      <c r="G23" s="170">
        <v>2</v>
      </c>
    </row>
    <row r="24" spans="1:7" s="175" customFormat="1" ht="90">
      <c r="A24" s="276" t="s">
        <v>78</v>
      </c>
      <c r="B24" s="156" t="s">
        <v>85</v>
      </c>
      <c r="C24" s="140">
        <v>1</v>
      </c>
      <c r="D24" s="158">
        <v>1</v>
      </c>
      <c r="E24" s="140">
        <f>C24/D24*100</f>
        <v>100</v>
      </c>
      <c r="F24" s="157" t="s">
        <v>53</v>
      </c>
      <c r="G24" s="170">
        <v>2</v>
      </c>
    </row>
    <row r="25" spans="1:7" s="134" customFormat="1" ht="60">
      <c r="A25" s="184" t="s">
        <v>79</v>
      </c>
      <c r="B25" s="119" t="s">
        <v>232</v>
      </c>
      <c r="C25" s="140"/>
      <c r="D25" s="278"/>
      <c r="E25" s="140"/>
      <c r="F25" s="140" t="s">
        <v>55</v>
      </c>
      <c r="G25" s="141">
        <f>G26</f>
        <v>2</v>
      </c>
    </row>
    <row r="26" spans="1:7" s="134" customFormat="1" ht="90">
      <c r="A26" s="184" t="s">
        <v>80</v>
      </c>
      <c r="B26" s="119" t="s">
        <v>227</v>
      </c>
      <c r="C26" s="140">
        <v>0</v>
      </c>
      <c r="D26" s="158">
        <v>0</v>
      </c>
      <c r="E26" s="140">
        <v>100</v>
      </c>
      <c r="F26" s="140"/>
      <c r="G26" s="141">
        <v>2</v>
      </c>
    </row>
    <row r="27" spans="1:7" s="175" customFormat="1" ht="60">
      <c r="A27" s="276" t="s">
        <v>81</v>
      </c>
      <c r="B27" s="156" t="s">
        <v>233</v>
      </c>
      <c r="C27" s="140"/>
      <c r="D27" s="270"/>
      <c r="E27" s="140"/>
      <c r="F27" s="157" t="s">
        <v>12</v>
      </c>
      <c r="G27" s="170">
        <f>(G29+G30)/2</f>
        <v>1.5</v>
      </c>
    </row>
    <row r="28" spans="1:7" s="175" customFormat="1" ht="15">
      <c r="A28" s="275"/>
      <c r="B28" s="156" t="s">
        <v>54</v>
      </c>
      <c r="C28" s="140"/>
      <c r="D28" s="140"/>
      <c r="E28" s="140"/>
      <c r="F28" s="157"/>
      <c r="G28" s="170"/>
    </row>
    <row r="29" spans="1:11" s="277" customFormat="1" ht="82.5" customHeight="1">
      <c r="A29" s="276" t="s">
        <v>82</v>
      </c>
      <c r="B29" s="156" t="s">
        <v>228</v>
      </c>
      <c r="C29" s="144">
        <v>0.0038</v>
      </c>
      <c r="D29" s="272">
        <v>0.0498</v>
      </c>
      <c r="E29" s="185">
        <f>C29/D29*100</f>
        <v>7.630522088353414</v>
      </c>
      <c r="F29" s="255" t="s">
        <v>55</v>
      </c>
      <c r="G29" s="256">
        <v>1</v>
      </c>
      <c r="J29" s="284"/>
      <c r="K29" s="285"/>
    </row>
    <row r="30" spans="1:7" s="277" customFormat="1" ht="105">
      <c r="A30" s="276" t="s">
        <v>83</v>
      </c>
      <c r="B30" s="156" t="s">
        <v>229</v>
      </c>
      <c r="C30" s="140">
        <v>0</v>
      </c>
      <c r="D30" s="158">
        <v>0</v>
      </c>
      <c r="E30" s="185">
        <v>100</v>
      </c>
      <c r="F30" s="157" t="s">
        <v>55</v>
      </c>
      <c r="G30" s="170">
        <v>2</v>
      </c>
    </row>
    <row r="31" spans="1:7" s="230" customFormat="1" ht="15">
      <c r="A31" s="171"/>
      <c r="B31" s="172"/>
      <c r="C31" s="257"/>
      <c r="D31" s="257"/>
      <c r="E31" s="140"/>
      <c r="F31" s="157"/>
      <c r="G31" s="170"/>
    </row>
    <row r="32" spans="1:8" ht="30.75" thickBot="1">
      <c r="A32" s="376" t="s">
        <v>84</v>
      </c>
      <c r="B32" s="377" t="s">
        <v>94</v>
      </c>
      <c r="C32" s="378"/>
      <c r="D32" s="378"/>
      <c r="E32" s="378"/>
      <c r="F32" s="379" t="s">
        <v>12</v>
      </c>
      <c r="G32" s="380">
        <f>(G9+G18+G23+G24+G25+G27)/6</f>
        <v>1.8833333333333335</v>
      </c>
      <c r="H32" s="258"/>
    </row>
    <row r="33" spans="1:8" ht="15">
      <c r="A33" s="259"/>
      <c r="B33" s="373"/>
      <c r="C33" s="374"/>
      <c r="D33" s="374"/>
      <c r="E33" s="374"/>
      <c r="F33" s="168"/>
      <c r="G33" s="375"/>
      <c r="H33" s="260"/>
    </row>
    <row r="34" spans="2:7" ht="48" customHeight="1">
      <c r="B34" s="547" t="s">
        <v>440</v>
      </c>
      <c r="C34" s="547"/>
      <c r="D34" s="547"/>
      <c r="E34" s="547"/>
      <c r="F34" s="547"/>
      <c r="G34" s="547"/>
    </row>
  </sheetData>
  <sheetProtection/>
  <mergeCells count="11">
    <mergeCell ref="G6:G7"/>
    <mergeCell ref="J21:K21"/>
    <mergeCell ref="J22:K22"/>
    <mergeCell ref="B34:G34"/>
    <mergeCell ref="A8:B8"/>
    <mergeCell ref="B3:G3"/>
    <mergeCell ref="A6:A7"/>
    <mergeCell ref="B6:B7"/>
    <mergeCell ref="C6:D6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M22" sqref="M22"/>
    </sheetView>
  </sheetViews>
  <sheetFormatPr defaultColWidth="10.75390625" defaultRowHeight="12.75" outlineLevelCol="1"/>
  <cols>
    <col min="1" max="1" width="6.25390625" style="129" customWidth="1"/>
    <col min="2" max="2" width="50.75390625" style="7" customWidth="1"/>
    <col min="3" max="3" width="12.75390625" style="134" customWidth="1"/>
    <col min="4" max="4" width="10.25390625" style="134" customWidth="1" outlineLevel="1"/>
    <col min="5" max="5" width="7.00390625" style="134" customWidth="1" outlineLevel="1"/>
    <col min="6" max="6" width="12.625" style="134" customWidth="1" outlineLevel="1"/>
    <col min="7" max="7" width="11.875" style="342" customWidth="1" outlineLevel="1"/>
    <col min="8" max="16384" width="10.75390625" style="7" customWidth="1"/>
  </cols>
  <sheetData>
    <row r="1" spans="1:7" ht="15.75">
      <c r="A1" s="126" t="s">
        <v>621</v>
      </c>
      <c r="B1" s="127"/>
      <c r="C1" s="128"/>
      <c r="D1" s="128"/>
      <c r="E1" s="128"/>
      <c r="F1" s="128"/>
      <c r="G1" s="443"/>
    </row>
    <row r="2" spans="2:7" ht="16.5" customHeight="1">
      <c r="B2" s="621" t="s">
        <v>444</v>
      </c>
      <c r="C2" s="622"/>
      <c r="D2" s="622"/>
      <c r="E2" s="622"/>
      <c r="F2" s="622"/>
      <c r="G2" s="622"/>
    </row>
    <row r="3" spans="1:7" s="133" customFormat="1" ht="13.5" customHeight="1">
      <c r="A3" s="130"/>
      <c r="B3" s="131" t="s">
        <v>20</v>
      </c>
      <c r="C3" s="132"/>
      <c r="D3" s="132"/>
      <c r="E3" s="132"/>
      <c r="F3" s="132"/>
      <c r="G3" s="444"/>
    </row>
    <row r="4" ht="10.5" customHeight="1" thickBot="1"/>
    <row r="5" spans="1:7" s="135" customFormat="1" ht="15">
      <c r="A5" s="634" t="s">
        <v>70</v>
      </c>
      <c r="B5" s="636" t="s">
        <v>49</v>
      </c>
      <c r="C5" s="636" t="s">
        <v>11</v>
      </c>
      <c r="D5" s="636"/>
      <c r="E5" s="636" t="s">
        <v>50</v>
      </c>
      <c r="F5" s="636" t="s">
        <v>183</v>
      </c>
      <c r="G5" s="639" t="s">
        <v>51</v>
      </c>
    </row>
    <row r="6" spans="1:7" s="135" customFormat="1" ht="45.75" customHeight="1" thickBot="1">
      <c r="A6" s="635"/>
      <c r="B6" s="637"/>
      <c r="C6" s="136" t="s">
        <v>182</v>
      </c>
      <c r="D6" s="136" t="s">
        <v>52</v>
      </c>
      <c r="E6" s="638"/>
      <c r="F6" s="638"/>
      <c r="G6" s="640"/>
    </row>
    <row r="7" spans="1:7" s="139" customFormat="1" ht="15.75" thickBot="1">
      <c r="A7" s="630">
        <v>1</v>
      </c>
      <c r="B7" s="631"/>
      <c r="C7" s="137">
        <v>2</v>
      </c>
      <c r="D7" s="137">
        <v>3</v>
      </c>
      <c r="E7" s="137">
        <v>4</v>
      </c>
      <c r="F7" s="137">
        <v>5</v>
      </c>
      <c r="G7" s="138">
        <v>6</v>
      </c>
    </row>
    <row r="8" spans="1:7" ht="30">
      <c r="A8" s="114" t="s">
        <v>71</v>
      </c>
      <c r="B8" s="115" t="s">
        <v>230</v>
      </c>
      <c r="C8" s="280"/>
      <c r="D8" s="280"/>
      <c r="E8" s="92"/>
      <c r="F8" s="92"/>
      <c r="G8" s="194">
        <f>(G10+G11+G14)/3</f>
        <v>0.4583333333333333</v>
      </c>
    </row>
    <row r="9" spans="1:7" ht="15">
      <c r="A9" s="122"/>
      <c r="B9" s="121" t="s">
        <v>56</v>
      </c>
      <c r="C9" s="280"/>
      <c r="D9" s="280"/>
      <c r="E9" s="279"/>
      <c r="F9" s="338"/>
      <c r="G9" s="94"/>
    </row>
    <row r="10" spans="1:7" s="143" customFormat="1" ht="73.5" customHeight="1">
      <c r="A10" s="118" t="s">
        <v>72</v>
      </c>
      <c r="B10" s="119" t="s">
        <v>623</v>
      </c>
      <c r="C10" s="140">
        <v>0</v>
      </c>
      <c r="D10" s="71">
        <v>13</v>
      </c>
      <c r="E10" s="142">
        <f>C10/D10*100</f>
        <v>0</v>
      </c>
      <c r="F10" s="140" t="s">
        <v>55</v>
      </c>
      <c r="G10" s="141">
        <v>0.5</v>
      </c>
    </row>
    <row r="11" spans="1:7" s="143" customFormat="1" ht="45">
      <c r="A11" s="118" t="s">
        <v>93</v>
      </c>
      <c r="B11" s="120" t="s">
        <v>624</v>
      </c>
      <c r="C11" s="280"/>
      <c r="D11" s="280"/>
      <c r="E11" s="142"/>
      <c r="F11" s="140" t="s">
        <v>55</v>
      </c>
      <c r="G11" s="194">
        <f>(G12+G13)/2</f>
        <v>0.375</v>
      </c>
    </row>
    <row r="12" spans="1:7" s="143" customFormat="1" ht="45">
      <c r="A12" s="122" t="s">
        <v>86</v>
      </c>
      <c r="B12" s="121" t="s">
        <v>99</v>
      </c>
      <c r="C12" s="140">
        <v>7</v>
      </c>
      <c r="D12" s="71">
        <v>9</v>
      </c>
      <c r="E12" s="142">
        <f>C12/D12*100</f>
        <v>77.77777777777779</v>
      </c>
      <c r="F12" s="140"/>
      <c r="G12" s="141">
        <v>0.25</v>
      </c>
    </row>
    <row r="13" spans="1:7" s="143" customFormat="1" ht="24" customHeight="1">
      <c r="A13" s="122" t="s">
        <v>87</v>
      </c>
      <c r="B13" s="121" t="s">
        <v>100</v>
      </c>
      <c r="C13" s="140">
        <v>8</v>
      </c>
      <c r="D13" s="71">
        <v>9</v>
      </c>
      <c r="E13" s="142">
        <f>C13/D13*100</f>
        <v>88.88888888888889</v>
      </c>
      <c r="F13" s="140"/>
      <c r="G13" s="141">
        <v>0.5</v>
      </c>
    </row>
    <row r="14" spans="1:7" s="143" customFormat="1" ht="105.75" customHeight="1">
      <c r="A14" s="118" t="s">
        <v>625</v>
      </c>
      <c r="B14" s="283" t="s">
        <v>626</v>
      </c>
      <c r="C14" s="140">
        <v>0</v>
      </c>
      <c r="D14" s="140">
        <v>0</v>
      </c>
      <c r="E14" s="140">
        <v>100</v>
      </c>
      <c r="F14" s="140" t="s">
        <v>55</v>
      </c>
      <c r="G14" s="141">
        <v>0.5</v>
      </c>
    </row>
    <row r="15" spans="1:7" s="143" customFormat="1" ht="25.5" customHeight="1">
      <c r="A15" s="118"/>
      <c r="B15" s="123"/>
      <c r="C15" s="92"/>
      <c r="D15" s="92"/>
      <c r="E15" s="92"/>
      <c r="F15" s="92"/>
      <c r="G15" s="94"/>
    </row>
    <row r="16" spans="1:7" s="143" customFormat="1" ht="45">
      <c r="A16" s="122" t="s">
        <v>73</v>
      </c>
      <c r="B16" s="121" t="s">
        <v>119</v>
      </c>
      <c r="C16" s="280"/>
      <c r="D16" s="280"/>
      <c r="E16" s="92"/>
      <c r="F16" s="92"/>
      <c r="G16" s="141">
        <f>G17</f>
        <v>0.5</v>
      </c>
    </row>
    <row r="17" spans="1:7" s="143" customFormat="1" ht="60">
      <c r="A17" s="118" t="s">
        <v>74</v>
      </c>
      <c r="B17" s="283" t="s">
        <v>627</v>
      </c>
      <c r="C17" s="140">
        <v>0</v>
      </c>
      <c r="D17" s="140">
        <v>0</v>
      </c>
      <c r="E17" s="142">
        <v>100</v>
      </c>
      <c r="F17" s="140" t="s">
        <v>55</v>
      </c>
      <c r="G17" s="141">
        <v>0.5</v>
      </c>
    </row>
    <row r="18" spans="1:7" s="143" customFormat="1" ht="15">
      <c r="A18" s="118"/>
      <c r="B18" s="123"/>
      <c r="C18" s="280"/>
      <c r="D18" s="280"/>
      <c r="E18" s="279"/>
      <c r="F18" s="92"/>
      <c r="G18" s="94"/>
    </row>
    <row r="19" spans="1:7" s="143" customFormat="1" ht="45">
      <c r="A19" s="122" t="s">
        <v>77</v>
      </c>
      <c r="B19" s="121" t="s">
        <v>120</v>
      </c>
      <c r="C19" s="92" t="s">
        <v>12</v>
      </c>
      <c r="D19" s="92" t="s">
        <v>12</v>
      </c>
      <c r="E19" s="92" t="s">
        <v>12</v>
      </c>
      <c r="F19" s="92" t="s">
        <v>12</v>
      </c>
      <c r="G19" s="141">
        <f>(G21+G22)/2</f>
        <v>0.5</v>
      </c>
    </row>
    <row r="20" spans="1:7" s="143" customFormat="1" ht="15">
      <c r="A20" s="122"/>
      <c r="B20" s="121" t="s">
        <v>54</v>
      </c>
      <c r="C20" s="92"/>
      <c r="D20" s="92"/>
      <c r="E20" s="92"/>
      <c r="F20" s="92"/>
      <c r="G20" s="94"/>
    </row>
    <row r="21" spans="1:7" s="143" customFormat="1" ht="62.25" customHeight="1">
      <c r="A21" s="122" t="s">
        <v>95</v>
      </c>
      <c r="B21" s="283" t="s">
        <v>121</v>
      </c>
      <c r="C21" s="140">
        <v>1</v>
      </c>
      <c r="D21" s="140">
        <v>1</v>
      </c>
      <c r="E21" s="140">
        <f>C21/D21*100</f>
        <v>100</v>
      </c>
      <c r="F21" s="140" t="s">
        <v>53</v>
      </c>
      <c r="G21" s="141">
        <v>0.5</v>
      </c>
    </row>
    <row r="22" spans="1:7" s="143" customFormat="1" ht="105">
      <c r="A22" s="122" t="s">
        <v>104</v>
      </c>
      <c r="B22" s="283" t="s">
        <v>628</v>
      </c>
      <c r="C22" s="140">
        <v>0</v>
      </c>
      <c r="D22" s="140">
        <v>0</v>
      </c>
      <c r="E22" s="140">
        <v>100</v>
      </c>
      <c r="F22" s="140" t="s">
        <v>55</v>
      </c>
      <c r="G22" s="141">
        <v>0.5</v>
      </c>
    </row>
    <row r="23" spans="1:7" ht="45">
      <c r="A23" s="122" t="s">
        <v>78</v>
      </c>
      <c r="B23" s="283" t="s">
        <v>98</v>
      </c>
      <c r="C23" s="145"/>
      <c r="D23" s="145"/>
      <c r="E23" s="140"/>
      <c r="F23" s="140" t="s">
        <v>55</v>
      </c>
      <c r="G23" s="141">
        <f>G24</f>
        <v>0.2</v>
      </c>
    </row>
    <row r="24" spans="1:7" ht="75">
      <c r="A24" s="122" t="s">
        <v>96</v>
      </c>
      <c r="B24" s="283" t="s">
        <v>629</v>
      </c>
      <c r="C24" s="140">
        <v>0</v>
      </c>
      <c r="D24" s="140">
        <v>0</v>
      </c>
      <c r="E24" s="140">
        <v>100</v>
      </c>
      <c r="F24" s="140"/>
      <c r="G24" s="141">
        <v>0.2</v>
      </c>
    </row>
    <row r="25" spans="1:7" ht="15">
      <c r="A25" s="122"/>
      <c r="B25" s="123"/>
      <c r="C25" s="281"/>
      <c r="D25" s="281"/>
      <c r="E25" s="92"/>
      <c r="F25" s="92"/>
      <c r="G25" s="94"/>
    </row>
    <row r="26" spans="1:7" ht="30.75" thickBot="1">
      <c r="A26" s="124" t="s">
        <v>79</v>
      </c>
      <c r="B26" s="125" t="s">
        <v>97</v>
      </c>
      <c r="C26" s="282" t="s">
        <v>12</v>
      </c>
      <c r="D26" s="282" t="s">
        <v>12</v>
      </c>
      <c r="E26" s="282" t="s">
        <v>12</v>
      </c>
      <c r="F26" s="282" t="s">
        <v>12</v>
      </c>
      <c r="G26" s="445">
        <f>(G8+G16+G19+G23)/4</f>
        <v>0.4145833333333333</v>
      </c>
    </row>
    <row r="27" spans="1:8" ht="39" customHeight="1" thickBot="1">
      <c r="A27" s="632" t="s">
        <v>646</v>
      </c>
      <c r="B27" s="632"/>
      <c r="C27" s="632"/>
      <c r="D27" s="632"/>
      <c r="E27" s="632"/>
      <c r="F27" s="632"/>
      <c r="G27" s="632"/>
      <c r="H27" s="632"/>
    </row>
    <row r="28" spans="1:13" s="82" customFormat="1" ht="30" customHeight="1">
      <c r="A28" s="633"/>
      <c r="B28" s="633"/>
      <c r="E28" s="446"/>
      <c r="F28" s="447"/>
      <c r="G28" s="95"/>
      <c r="H28" s="383"/>
      <c r="I28" s="151"/>
      <c r="J28" s="2"/>
      <c r="K28" s="2"/>
      <c r="L28" s="2"/>
      <c r="M28" s="83"/>
    </row>
  </sheetData>
  <sheetProtection/>
  <mergeCells count="10">
    <mergeCell ref="A7:B7"/>
    <mergeCell ref="A27:H27"/>
    <mergeCell ref="A28:B28"/>
    <mergeCell ref="B2:G2"/>
    <mergeCell ref="A5:A6"/>
    <mergeCell ref="B5:B6"/>
    <mergeCell ref="C5:D5"/>
    <mergeCell ref="E5:E6"/>
    <mergeCell ref="F5:F6"/>
    <mergeCell ref="G5:G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T41"/>
  <sheetViews>
    <sheetView zoomScalePageLayoutView="0" workbookViewId="0" topLeftCell="A28">
      <selection activeCell="A38" sqref="A38:IV38"/>
    </sheetView>
  </sheetViews>
  <sheetFormatPr defaultColWidth="10.75390625" defaultRowHeight="12.75" outlineLevelCol="1"/>
  <cols>
    <col min="1" max="1" width="5.125" style="129" customWidth="1"/>
    <col min="2" max="2" width="52.375" style="7" customWidth="1"/>
    <col min="3" max="3" width="12.25390625" style="134" customWidth="1"/>
    <col min="4" max="4" width="10.00390625" style="134" customWidth="1" outlineLevel="1"/>
    <col min="5" max="5" width="8.125" style="134" customWidth="1" outlineLevel="1"/>
    <col min="6" max="6" width="12.625" style="134" customWidth="1" outlineLevel="1"/>
    <col min="7" max="7" width="11.75390625" style="134" customWidth="1" outlineLevel="1"/>
    <col min="8" max="16384" width="10.75390625" style="7" customWidth="1"/>
  </cols>
  <sheetData>
    <row r="2" spans="1:7" ht="15.75">
      <c r="A2" s="127" t="s">
        <v>630</v>
      </c>
      <c r="B2" s="127"/>
      <c r="C2" s="128"/>
      <c r="D2" s="128"/>
      <c r="E2" s="128"/>
      <c r="F2" s="128"/>
      <c r="G2" s="128"/>
    </row>
    <row r="3" spans="2:89" ht="16.5" customHeight="1">
      <c r="B3" s="641" t="s">
        <v>340</v>
      </c>
      <c r="C3" s="641"/>
      <c r="D3" s="641"/>
      <c r="E3" s="641"/>
      <c r="F3" s="641"/>
      <c r="G3" s="641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</row>
    <row r="4" spans="1:75" s="133" customFormat="1" ht="13.5" customHeight="1">
      <c r="A4" s="130"/>
      <c r="B4" s="182" t="s">
        <v>20</v>
      </c>
      <c r="C4" s="183"/>
      <c r="D4" s="183"/>
      <c r="E4" s="183"/>
      <c r="F4" s="183"/>
      <c r="G4" s="183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</row>
    <row r="5" ht="12.75" customHeight="1" thickBot="1"/>
    <row r="6" spans="1:7" s="135" customFormat="1" ht="15">
      <c r="A6" s="642" t="s">
        <v>106</v>
      </c>
      <c r="B6" s="636" t="s">
        <v>49</v>
      </c>
      <c r="C6" s="636" t="s">
        <v>11</v>
      </c>
      <c r="D6" s="636"/>
      <c r="E6" s="636" t="s">
        <v>50</v>
      </c>
      <c r="F6" s="636" t="s">
        <v>183</v>
      </c>
      <c r="G6" s="639" t="s">
        <v>51</v>
      </c>
    </row>
    <row r="7" spans="1:7" s="135" customFormat="1" ht="45.75" thickBot="1">
      <c r="A7" s="643"/>
      <c r="B7" s="637"/>
      <c r="C7" s="136" t="s">
        <v>182</v>
      </c>
      <c r="D7" s="136" t="s">
        <v>52</v>
      </c>
      <c r="E7" s="638"/>
      <c r="F7" s="638"/>
      <c r="G7" s="640"/>
    </row>
    <row r="8" spans="1:7" s="139" customFormat="1" ht="15.75" thickBot="1">
      <c r="A8" s="630">
        <v>1</v>
      </c>
      <c r="B8" s="631"/>
      <c r="C8" s="137">
        <v>2</v>
      </c>
      <c r="D8" s="137">
        <v>3</v>
      </c>
      <c r="E8" s="137">
        <v>4</v>
      </c>
      <c r="F8" s="137">
        <v>5</v>
      </c>
      <c r="G8" s="138">
        <v>6</v>
      </c>
    </row>
    <row r="9" spans="1:7" ht="60">
      <c r="A9" s="114" t="s">
        <v>71</v>
      </c>
      <c r="B9" s="115" t="s">
        <v>0</v>
      </c>
      <c r="C9" s="116">
        <v>1</v>
      </c>
      <c r="D9" s="116">
        <v>1</v>
      </c>
      <c r="E9" s="140">
        <f>C9/D9*100</f>
        <v>100</v>
      </c>
      <c r="F9" s="116" t="s">
        <v>53</v>
      </c>
      <c r="G9" s="117">
        <v>2</v>
      </c>
    </row>
    <row r="10" spans="1:7" ht="15">
      <c r="A10" s="122"/>
      <c r="B10" s="121"/>
      <c r="C10" s="92"/>
      <c r="D10" s="92"/>
      <c r="E10" s="92"/>
      <c r="F10" s="92"/>
      <c r="G10" s="94"/>
    </row>
    <row r="11" spans="1:7" ht="30">
      <c r="A11" s="122" t="s">
        <v>73</v>
      </c>
      <c r="B11" s="121" t="s">
        <v>107</v>
      </c>
      <c r="C11" s="140"/>
      <c r="D11" s="140"/>
      <c r="E11" s="140"/>
      <c r="F11" s="140" t="s">
        <v>12</v>
      </c>
      <c r="G11" s="194">
        <f>(G13+G14+G15+G16+G17+G18)/6</f>
        <v>2</v>
      </c>
    </row>
    <row r="12" spans="1:7" ht="15">
      <c r="A12" s="122"/>
      <c r="B12" s="121" t="s">
        <v>54</v>
      </c>
      <c r="C12" s="140"/>
      <c r="D12" s="140"/>
      <c r="E12" s="140"/>
      <c r="F12" s="140"/>
      <c r="G12" s="94"/>
    </row>
    <row r="13" spans="1:7" s="143" customFormat="1" ht="75">
      <c r="A13" s="118" t="s">
        <v>74</v>
      </c>
      <c r="B13" s="123" t="s">
        <v>123</v>
      </c>
      <c r="C13" s="144">
        <v>0</v>
      </c>
      <c r="D13" s="144">
        <v>0</v>
      </c>
      <c r="E13" s="185">
        <v>100</v>
      </c>
      <c r="F13" s="140" t="s">
        <v>55</v>
      </c>
      <c r="G13" s="141">
        <v>2</v>
      </c>
    </row>
    <row r="14" spans="1:7" s="143" customFormat="1" ht="90">
      <c r="A14" s="118" t="s">
        <v>75</v>
      </c>
      <c r="B14" s="123" t="s">
        <v>122</v>
      </c>
      <c r="C14" s="144">
        <v>0</v>
      </c>
      <c r="D14" s="144">
        <v>0</v>
      </c>
      <c r="E14" s="140">
        <v>100</v>
      </c>
      <c r="F14" s="140" t="s">
        <v>53</v>
      </c>
      <c r="G14" s="141">
        <v>2</v>
      </c>
    </row>
    <row r="15" spans="1:7" s="143" customFormat="1" ht="105">
      <c r="A15" s="118" t="s">
        <v>76</v>
      </c>
      <c r="B15" s="123" t="s">
        <v>124</v>
      </c>
      <c r="C15" s="144">
        <v>0</v>
      </c>
      <c r="D15" s="144">
        <v>0</v>
      </c>
      <c r="E15" s="140">
        <v>100</v>
      </c>
      <c r="F15" s="140" t="s">
        <v>55</v>
      </c>
      <c r="G15" s="141">
        <v>2</v>
      </c>
    </row>
    <row r="16" spans="1:7" s="143" customFormat="1" ht="88.5" customHeight="1">
      <c r="A16" s="118" t="s">
        <v>101</v>
      </c>
      <c r="B16" s="123" t="s">
        <v>1</v>
      </c>
      <c r="C16" s="144">
        <v>0</v>
      </c>
      <c r="D16" s="144">
        <v>0</v>
      </c>
      <c r="E16" s="140">
        <v>100</v>
      </c>
      <c r="F16" s="140" t="s">
        <v>55</v>
      </c>
      <c r="G16" s="141">
        <v>2</v>
      </c>
    </row>
    <row r="17" spans="1:7" s="193" customFormat="1" ht="60">
      <c r="A17" s="184" t="s">
        <v>102</v>
      </c>
      <c r="B17" s="119" t="s">
        <v>2</v>
      </c>
      <c r="C17" s="144">
        <v>0</v>
      </c>
      <c r="D17" s="144">
        <v>0</v>
      </c>
      <c r="E17" s="140">
        <v>100</v>
      </c>
      <c r="F17" s="140" t="s">
        <v>53</v>
      </c>
      <c r="G17" s="141">
        <v>2</v>
      </c>
    </row>
    <row r="18" spans="1:7" s="193" customFormat="1" ht="45">
      <c r="A18" s="184" t="s">
        <v>103</v>
      </c>
      <c r="B18" s="119" t="s">
        <v>125</v>
      </c>
      <c r="C18" s="144">
        <v>0</v>
      </c>
      <c r="D18" s="173">
        <v>0</v>
      </c>
      <c r="E18" s="140">
        <v>100</v>
      </c>
      <c r="F18" s="140" t="s">
        <v>53</v>
      </c>
      <c r="G18" s="141">
        <v>2</v>
      </c>
    </row>
    <row r="19" spans="1:7" s="143" customFormat="1" ht="15">
      <c r="A19" s="118"/>
      <c r="B19" s="123"/>
      <c r="C19" s="92"/>
      <c r="D19" s="337"/>
      <c r="E19" s="92"/>
      <c r="F19" s="92"/>
      <c r="G19" s="94"/>
    </row>
    <row r="20" spans="1:7" ht="30">
      <c r="A20" s="122" t="s">
        <v>77</v>
      </c>
      <c r="B20" s="121" t="s">
        <v>3</v>
      </c>
      <c r="C20" s="92"/>
      <c r="D20" s="337"/>
      <c r="E20" s="92"/>
      <c r="F20" s="140" t="s">
        <v>12</v>
      </c>
      <c r="G20" s="141">
        <f>(G22+G24+G25+G26)/4</f>
        <v>2</v>
      </c>
    </row>
    <row r="21" spans="1:7" ht="15">
      <c r="A21" s="122"/>
      <c r="B21" s="121" t="s">
        <v>54</v>
      </c>
      <c r="C21" s="92"/>
      <c r="D21" s="337"/>
      <c r="E21" s="92"/>
      <c r="F21" s="140"/>
      <c r="G21" s="141"/>
    </row>
    <row r="22" spans="1:7" s="143" customFormat="1" ht="30">
      <c r="A22" s="122" t="s">
        <v>95</v>
      </c>
      <c r="B22" s="283" t="s">
        <v>126</v>
      </c>
      <c r="C22" s="185">
        <v>15</v>
      </c>
      <c r="D22" s="185">
        <v>13</v>
      </c>
      <c r="E22" s="142">
        <f>C22/D22*100</f>
        <v>115.38461538461537</v>
      </c>
      <c r="F22" s="140" t="s">
        <v>55</v>
      </c>
      <c r="G22" s="141">
        <v>2</v>
      </c>
    </row>
    <row r="23" spans="1:7" s="143" customFormat="1" ht="45">
      <c r="A23" s="122" t="s">
        <v>104</v>
      </c>
      <c r="B23" s="283" t="s">
        <v>4</v>
      </c>
      <c r="C23" s="92"/>
      <c r="D23" s="337"/>
      <c r="E23" s="92"/>
      <c r="F23" s="140"/>
      <c r="G23" s="141"/>
    </row>
    <row r="24" spans="1:7" ht="15">
      <c r="A24" s="122" t="s">
        <v>86</v>
      </c>
      <c r="B24" s="121" t="s">
        <v>108</v>
      </c>
      <c r="C24" s="140">
        <v>0.02</v>
      </c>
      <c r="D24" s="185">
        <v>0.02</v>
      </c>
      <c r="E24" s="142">
        <f>C24/D24*100</f>
        <v>100</v>
      </c>
      <c r="F24" s="140" t="s">
        <v>53</v>
      </c>
      <c r="G24" s="141">
        <v>2</v>
      </c>
    </row>
    <row r="25" spans="1:7" ht="30">
      <c r="A25" s="122" t="s">
        <v>87</v>
      </c>
      <c r="B25" s="121" t="s">
        <v>109</v>
      </c>
      <c r="C25" s="140">
        <v>0.01</v>
      </c>
      <c r="D25" s="185">
        <v>0.01</v>
      </c>
      <c r="E25" s="142">
        <f>C25/D25*100</f>
        <v>100</v>
      </c>
      <c r="F25" s="140" t="s">
        <v>53</v>
      </c>
      <c r="G25" s="141">
        <v>2</v>
      </c>
    </row>
    <row r="26" spans="1:7" ht="30">
      <c r="A26" s="122" t="s">
        <v>88</v>
      </c>
      <c r="B26" s="121" t="s">
        <v>110</v>
      </c>
      <c r="C26" s="185">
        <v>0</v>
      </c>
      <c r="D26" s="185">
        <v>0</v>
      </c>
      <c r="E26" s="140">
        <v>100</v>
      </c>
      <c r="F26" s="140" t="s">
        <v>53</v>
      </c>
      <c r="G26" s="141">
        <v>2</v>
      </c>
    </row>
    <row r="27" spans="1:7" ht="15">
      <c r="A27" s="122"/>
      <c r="B27" s="121"/>
      <c r="C27" s="92"/>
      <c r="D27" s="337"/>
      <c r="E27" s="92"/>
      <c r="F27" s="92"/>
      <c r="G27" s="94"/>
    </row>
    <row r="28" spans="1:7" ht="30">
      <c r="A28" s="122" t="s">
        <v>78</v>
      </c>
      <c r="B28" s="121" t="s">
        <v>111</v>
      </c>
      <c r="C28" s="92"/>
      <c r="D28" s="337"/>
      <c r="E28" s="92"/>
      <c r="F28" s="140" t="s">
        <v>55</v>
      </c>
      <c r="G28" s="141">
        <f>G29</f>
        <v>2</v>
      </c>
    </row>
    <row r="29" spans="1:7" ht="60">
      <c r="A29" s="122" t="s">
        <v>96</v>
      </c>
      <c r="B29" s="283" t="s">
        <v>112</v>
      </c>
      <c r="C29" s="185">
        <v>0</v>
      </c>
      <c r="D29" s="185">
        <v>0</v>
      </c>
      <c r="E29" s="140">
        <v>100</v>
      </c>
      <c r="F29" s="92"/>
      <c r="G29" s="141">
        <v>2</v>
      </c>
    </row>
    <row r="30" spans="1:7" ht="15">
      <c r="A30" s="122"/>
      <c r="B30" s="123"/>
      <c r="C30" s="92"/>
      <c r="D30" s="337"/>
      <c r="E30" s="92"/>
      <c r="F30" s="92"/>
      <c r="G30" s="94"/>
    </row>
    <row r="31" spans="1:7" ht="60">
      <c r="A31" s="122" t="s">
        <v>79</v>
      </c>
      <c r="B31" s="121" t="s">
        <v>5</v>
      </c>
      <c r="C31" s="92" t="s">
        <v>12</v>
      </c>
      <c r="D31" s="337"/>
      <c r="E31" s="92"/>
      <c r="F31" s="92" t="s">
        <v>12</v>
      </c>
      <c r="G31" s="141">
        <f>(G33+G34)/2</f>
        <v>2</v>
      </c>
    </row>
    <row r="32" spans="1:7" ht="15">
      <c r="A32" s="122"/>
      <c r="B32" s="121" t="s">
        <v>54</v>
      </c>
      <c r="C32" s="92"/>
      <c r="D32" s="337"/>
      <c r="E32" s="92"/>
      <c r="F32" s="92"/>
      <c r="G32" s="141"/>
    </row>
    <row r="33" spans="1:7" s="143" customFormat="1" ht="45">
      <c r="A33" s="122" t="s">
        <v>80</v>
      </c>
      <c r="B33" s="283" t="s">
        <v>234</v>
      </c>
      <c r="C33" s="140">
        <v>5</v>
      </c>
      <c r="D33" s="185">
        <v>5</v>
      </c>
      <c r="E33" s="142">
        <f>C33/D33*100</f>
        <v>100</v>
      </c>
      <c r="F33" s="140" t="s">
        <v>55</v>
      </c>
      <c r="G33" s="141">
        <v>2</v>
      </c>
    </row>
    <row r="34" spans="1:7" s="143" customFormat="1" ht="110.25" customHeight="1">
      <c r="A34" s="122" t="s">
        <v>105</v>
      </c>
      <c r="B34" s="119" t="s">
        <v>6</v>
      </c>
      <c r="C34" s="145">
        <v>0</v>
      </c>
      <c r="D34" s="257">
        <v>0</v>
      </c>
      <c r="E34" s="142">
        <v>100</v>
      </c>
      <c r="F34" s="140" t="s">
        <v>53</v>
      </c>
      <c r="G34" s="141">
        <v>2</v>
      </c>
    </row>
    <row r="35" spans="1:7" s="143" customFormat="1" ht="15">
      <c r="A35" s="122"/>
      <c r="B35" s="123"/>
      <c r="C35" s="281"/>
      <c r="D35" s="339"/>
      <c r="E35" s="92"/>
      <c r="F35" s="92"/>
      <c r="G35" s="340"/>
    </row>
    <row r="36" spans="1:7" ht="15.75" thickBot="1">
      <c r="A36" s="124" t="s">
        <v>81</v>
      </c>
      <c r="B36" s="125" t="s">
        <v>235</v>
      </c>
      <c r="C36" s="282" t="s">
        <v>12</v>
      </c>
      <c r="D36" s="341"/>
      <c r="E36" s="282"/>
      <c r="F36" s="282"/>
      <c r="G36" s="345">
        <f>(G9+G11+G20+G28+G31)/5</f>
        <v>2</v>
      </c>
    </row>
    <row r="37" spans="3:7" ht="19.5" customHeight="1">
      <c r="C37" s="342"/>
      <c r="D37" s="342"/>
      <c r="E37" s="342"/>
      <c r="F37" s="342"/>
      <c r="G37" s="342"/>
    </row>
    <row r="38" spans="1:254" s="82" customFormat="1" ht="50.25" customHeight="1">
      <c r="A38" s="632" t="s">
        <v>445</v>
      </c>
      <c r="B38" s="632"/>
      <c r="C38" s="632"/>
      <c r="D38" s="632"/>
      <c r="E38" s="632"/>
      <c r="F38" s="632"/>
      <c r="G38" s="632"/>
      <c r="H38" s="99"/>
      <c r="I38" s="597" t="s">
        <v>275</v>
      </c>
      <c r="J38" s="597"/>
      <c r="K38" s="597" t="s">
        <v>275</v>
      </c>
      <c r="L38" s="597"/>
      <c r="M38" s="597" t="s">
        <v>275</v>
      </c>
      <c r="N38" s="597"/>
      <c r="O38" s="597" t="s">
        <v>275</v>
      </c>
      <c r="P38" s="597"/>
      <c r="Q38" s="597" t="s">
        <v>275</v>
      </c>
      <c r="R38" s="597"/>
      <c r="S38" s="597" t="s">
        <v>275</v>
      </c>
      <c r="T38" s="597"/>
      <c r="U38" s="597" t="s">
        <v>275</v>
      </c>
      <c r="V38" s="597"/>
      <c r="W38" s="597" t="s">
        <v>275</v>
      </c>
      <c r="X38" s="597"/>
      <c r="Y38" s="597" t="s">
        <v>275</v>
      </c>
      <c r="Z38" s="597"/>
      <c r="AA38" s="597" t="s">
        <v>275</v>
      </c>
      <c r="AB38" s="597"/>
      <c r="AC38" s="597" t="s">
        <v>275</v>
      </c>
      <c r="AD38" s="597"/>
      <c r="AE38" s="597" t="s">
        <v>275</v>
      </c>
      <c r="AF38" s="597"/>
      <c r="AG38" s="597" t="s">
        <v>275</v>
      </c>
      <c r="AH38" s="597"/>
      <c r="AI38" s="597" t="s">
        <v>275</v>
      </c>
      <c r="AJ38" s="597"/>
      <c r="AK38" s="597" t="s">
        <v>275</v>
      </c>
      <c r="AL38" s="597"/>
      <c r="AM38" s="597" t="s">
        <v>275</v>
      </c>
      <c r="AN38" s="597"/>
      <c r="AO38" s="597" t="s">
        <v>275</v>
      </c>
      <c r="AP38" s="597"/>
      <c r="AQ38" s="597" t="s">
        <v>275</v>
      </c>
      <c r="AR38" s="597"/>
      <c r="AS38" s="597" t="s">
        <v>275</v>
      </c>
      <c r="AT38" s="597"/>
      <c r="AU38" s="597" t="s">
        <v>275</v>
      </c>
      <c r="AV38" s="597"/>
      <c r="AW38" s="597" t="s">
        <v>275</v>
      </c>
      <c r="AX38" s="597"/>
      <c r="AY38" s="597" t="s">
        <v>275</v>
      </c>
      <c r="AZ38" s="597"/>
      <c r="BA38" s="597" t="s">
        <v>275</v>
      </c>
      <c r="BB38" s="597"/>
      <c r="BC38" s="597" t="s">
        <v>275</v>
      </c>
      <c r="BD38" s="597"/>
      <c r="BE38" s="597" t="s">
        <v>275</v>
      </c>
      <c r="BF38" s="597"/>
      <c r="BG38" s="597" t="s">
        <v>275</v>
      </c>
      <c r="BH38" s="597"/>
      <c r="BI38" s="597" t="s">
        <v>275</v>
      </c>
      <c r="BJ38" s="597"/>
      <c r="BK38" s="597" t="s">
        <v>275</v>
      </c>
      <c r="BL38" s="597"/>
      <c r="BM38" s="597" t="s">
        <v>275</v>
      </c>
      <c r="BN38" s="597"/>
      <c r="BO38" s="597" t="s">
        <v>275</v>
      </c>
      <c r="BP38" s="597"/>
      <c r="BQ38" s="597" t="s">
        <v>275</v>
      </c>
      <c r="BR38" s="597"/>
      <c r="BS38" s="597" t="s">
        <v>275</v>
      </c>
      <c r="BT38" s="597"/>
      <c r="BU38" s="597" t="s">
        <v>275</v>
      </c>
      <c r="BV38" s="597"/>
      <c r="BW38" s="597" t="s">
        <v>275</v>
      </c>
      <c r="BX38" s="597"/>
      <c r="BY38" s="597" t="s">
        <v>275</v>
      </c>
      <c r="BZ38" s="597"/>
      <c r="CA38" s="597" t="s">
        <v>275</v>
      </c>
      <c r="CB38" s="597"/>
      <c r="CC38" s="597" t="s">
        <v>275</v>
      </c>
      <c r="CD38" s="597"/>
      <c r="CE38" s="597" t="s">
        <v>275</v>
      </c>
      <c r="CF38" s="597"/>
      <c r="CG38" s="597" t="s">
        <v>275</v>
      </c>
      <c r="CH38" s="597"/>
      <c r="CI38" s="597" t="s">
        <v>275</v>
      </c>
      <c r="CJ38" s="597"/>
      <c r="CK38" s="597" t="s">
        <v>275</v>
      </c>
      <c r="CL38" s="597"/>
      <c r="CM38" s="597" t="s">
        <v>275</v>
      </c>
      <c r="CN38" s="597"/>
      <c r="CO38" s="597" t="s">
        <v>275</v>
      </c>
      <c r="CP38" s="597"/>
      <c r="CQ38" s="597" t="s">
        <v>275</v>
      </c>
      <c r="CR38" s="597"/>
      <c r="CS38" s="597" t="s">
        <v>275</v>
      </c>
      <c r="CT38" s="597"/>
      <c r="CU38" s="597" t="s">
        <v>275</v>
      </c>
      <c r="CV38" s="597"/>
      <c r="CW38" s="597" t="s">
        <v>275</v>
      </c>
      <c r="CX38" s="597"/>
      <c r="CY38" s="597" t="s">
        <v>275</v>
      </c>
      <c r="CZ38" s="597"/>
      <c r="DA38" s="597" t="s">
        <v>275</v>
      </c>
      <c r="DB38" s="597"/>
      <c r="DC38" s="597" t="s">
        <v>275</v>
      </c>
      <c r="DD38" s="597"/>
      <c r="DE38" s="597" t="s">
        <v>275</v>
      </c>
      <c r="DF38" s="597"/>
      <c r="DG38" s="597" t="s">
        <v>275</v>
      </c>
      <c r="DH38" s="597"/>
      <c r="DI38" s="597" t="s">
        <v>275</v>
      </c>
      <c r="DJ38" s="597"/>
      <c r="DK38" s="597" t="s">
        <v>275</v>
      </c>
      <c r="DL38" s="597"/>
      <c r="DM38" s="597" t="s">
        <v>275</v>
      </c>
      <c r="DN38" s="597"/>
      <c r="DO38" s="597" t="s">
        <v>275</v>
      </c>
      <c r="DP38" s="597"/>
      <c r="DQ38" s="597" t="s">
        <v>275</v>
      </c>
      <c r="DR38" s="597"/>
      <c r="DS38" s="597" t="s">
        <v>275</v>
      </c>
      <c r="DT38" s="597"/>
      <c r="DU38" s="597" t="s">
        <v>275</v>
      </c>
      <c r="DV38" s="597"/>
      <c r="DW38" s="597" t="s">
        <v>275</v>
      </c>
      <c r="DX38" s="597"/>
      <c r="DY38" s="597" t="s">
        <v>275</v>
      </c>
      <c r="DZ38" s="597"/>
      <c r="EA38" s="597" t="s">
        <v>275</v>
      </c>
      <c r="EB38" s="597"/>
      <c r="EC38" s="597" t="s">
        <v>275</v>
      </c>
      <c r="ED38" s="597"/>
      <c r="EE38" s="597" t="s">
        <v>275</v>
      </c>
      <c r="EF38" s="597"/>
      <c r="EG38" s="597" t="s">
        <v>275</v>
      </c>
      <c r="EH38" s="597"/>
      <c r="EI38" s="597" t="s">
        <v>275</v>
      </c>
      <c r="EJ38" s="597"/>
      <c r="EK38" s="597" t="s">
        <v>275</v>
      </c>
      <c r="EL38" s="597"/>
      <c r="EM38" s="597" t="s">
        <v>275</v>
      </c>
      <c r="EN38" s="597"/>
      <c r="EO38" s="597" t="s">
        <v>275</v>
      </c>
      <c r="EP38" s="597"/>
      <c r="EQ38" s="597" t="s">
        <v>275</v>
      </c>
      <c r="ER38" s="597"/>
      <c r="ES38" s="597" t="s">
        <v>275</v>
      </c>
      <c r="ET38" s="597"/>
      <c r="EU38" s="597" t="s">
        <v>275</v>
      </c>
      <c r="EV38" s="597"/>
      <c r="EW38" s="597" t="s">
        <v>275</v>
      </c>
      <c r="EX38" s="597"/>
      <c r="EY38" s="597" t="s">
        <v>275</v>
      </c>
      <c r="EZ38" s="597"/>
      <c r="FA38" s="597" t="s">
        <v>275</v>
      </c>
      <c r="FB38" s="597"/>
      <c r="FC38" s="597" t="s">
        <v>275</v>
      </c>
      <c r="FD38" s="597"/>
      <c r="FE38" s="597" t="s">
        <v>275</v>
      </c>
      <c r="FF38" s="597"/>
      <c r="FG38" s="597" t="s">
        <v>275</v>
      </c>
      <c r="FH38" s="597"/>
      <c r="FI38" s="597" t="s">
        <v>275</v>
      </c>
      <c r="FJ38" s="597"/>
      <c r="FK38" s="597" t="s">
        <v>275</v>
      </c>
      <c r="FL38" s="597"/>
      <c r="FM38" s="597" t="s">
        <v>275</v>
      </c>
      <c r="FN38" s="597"/>
      <c r="FO38" s="597" t="s">
        <v>275</v>
      </c>
      <c r="FP38" s="597"/>
      <c r="FQ38" s="597" t="s">
        <v>275</v>
      </c>
      <c r="FR38" s="597"/>
      <c r="FS38" s="597" t="s">
        <v>275</v>
      </c>
      <c r="FT38" s="597"/>
      <c r="FU38" s="597" t="s">
        <v>275</v>
      </c>
      <c r="FV38" s="597"/>
      <c r="FW38" s="597" t="s">
        <v>275</v>
      </c>
      <c r="FX38" s="597"/>
      <c r="FY38" s="597" t="s">
        <v>275</v>
      </c>
      <c r="FZ38" s="597"/>
      <c r="GA38" s="597" t="s">
        <v>275</v>
      </c>
      <c r="GB38" s="597"/>
      <c r="GC38" s="597" t="s">
        <v>275</v>
      </c>
      <c r="GD38" s="597"/>
      <c r="GE38" s="597" t="s">
        <v>275</v>
      </c>
      <c r="GF38" s="597"/>
      <c r="GG38" s="597" t="s">
        <v>275</v>
      </c>
      <c r="GH38" s="597"/>
      <c r="GI38" s="597" t="s">
        <v>275</v>
      </c>
      <c r="GJ38" s="597"/>
      <c r="GK38" s="597" t="s">
        <v>275</v>
      </c>
      <c r="GL38" s="597"/>
      <c r="GM38" s="597" t="s">
        <v>275</v>
      </c>
      <c r="GN38" s="597"/>
      <c r="GO38" s="597" t="s">
        <v>275</v>
      </c>
      <c r="GP38" s="597"/>
      <c r="GQ38" s="597" t="s">
        <v>275</v>
      </c>
      <c r="GR38" s="597"/>
      <c r="GS38" s="597" t="s">
        <v>275</v>
      </c>
      <c r="GT38" s="597"/>
      <c r="GU38" s="597" t="s">
        <v>275</v>
      </c>
      <c r="GV38" s="597"/>
      <c r="GW38" s="597" t="s">
        <v>275</v>
      </c>
      <c r="GX38" s="597"/>
      <c r="GY38" s="597" t="s">
        <v>275</v>
      </c>
      <c r="GZ38" s="597"/>
      <c r="HA38" s="597" t="s">
        <v>275</v>
      </c>
      <c r="HB38" s="597"/>
      <c r="HC38" s="597" t="s">
        <v>275</v>
      </c>
      <c r="HD38" s="597"/>
      <c r="HE38" s="597" t="s">
        <v>275</v>
      </c>
      <c r="HF38" s="597"/>
      <c r="HG38" s="597" t="s">
        <v>275</v>
      </c>
      <c r="HH38" s="597"/>
      <c r="HI38" s="597" t="s">
        <v>275</v>
      </c>
      <c r="HJ38" s="597"/>
      <c r="HK38" s="597" t="s">
        <v>275</v>
      </c>
      <c r="HL38" s="597"/>
      <c r="HM38" s="597" t="s">
        <v>275</v>
      </c>
      <c r="HN38" s="597"/>
      <c r="HO38" s="597" t="s">
        <v>275</v>
      </c>
      <c r="HP38" s="597"/>
      <c r="HQ38" s="597" t="s">
        <v>275</v>
      </c>
      <c r="HR38" s="597"/>
      <c r="HS38" s="597" t="s">
        <v>275</v>
      </c>
      <c r="HT38" s="597"/>
      <c r="HU38" s="597" t="s">
        <v>275</v>
      </c>
      <c r="HV38" s="597"/>
      <c r="HW38" s="597" t="s">
        <v>275</v>
      </c>
      <c r="HX38" s="597"/>
      <c r="HY38" s="597" t="s">
        <v>275</v>
      </c>
      <c r="HZ38" s="597"/>
      <c r="IA38" s="597" t="s">
        <v>275</v>
      </c>
      <c r="IB38" s="597"/>
      <c r="IC38" s="597" t="s">
        <v>275</v>
      </c>
      <c r="ID38" s="597"/>
      <c r="IE38" s="597" t="s">
        <v>275</v>
      </c>
      <c r="IF38" s="597"/>
      <c r="IG38" s="597" t="s">
        <v>275</v>
      </c>
      <c r="IH38" s="597"/>
      <c r="II38" s="597" t="s">
        <v>275</v>
      </c>
      <c r="IJ38" s="597"/>
      <c r="IK38" s="597" t="s">
        <v>275</v>
      </c>
      <c r="IL38" s="597"/>
      <c r="IM38" s="597" t="s">
        <v>275</v>
      </c>
      <c r="IN38" s="597"/>
      <c r="IO38" s="597" t="s">
        <v>275</v>
      </c>
      <c r="IP38" s="597"/>
      <c r="IQ38" s="597" t="s">
        <v>275</v>
      </c>
      <c r="IR38" s="597"/>
      <c r="IS38" s="597" t="s">
        <v>275</v>
      </c>
      <c r="IT38" s="597"/>
    </row>
    <row r="39" spans="1:2" ht="15">
      <c r="A39" s="186"/>
      <c r="B39" s="187"/>
    </row>
    <row r="40" spans="1:7" s="188" customFormat="1" ht="12">
      <c r="A40" s="644" t="s">
        <v>342</v>
      </c>
      <c r="B40" s="645"/>
      <c r="C40" s="645"/>
      <c r="D40" s="645"/>
      <c r="E40" s="645"/>
      <c r="F40" s="645"/>
      <c r="G40" s="645"/>
    </row>
    <row r="41" spans="1:7" s="188" customFormat="1" ht="3" customHeight="1">
      <c r="A41" s="130"/>
      <c r="C41" s="189"/>
      <c r="D41" s="189"/>
      <c r="E41" s="189"/>
      <c r="F41" s="189"/>
      <c r="G41" s="189"/>
    </row>
  </sheetData>
  <sheetProtection/>
  <mergeCells count="133">
    <mergeCell ref="IQ38:IR38"/>
    <mergeCell ref="IS38:IT38"/>
    <mergeCell ref="HS38:HT38"/>
    <mergeCell ref="HU38:HV38"/>
    <mergeCell ref="HW38:HX38"/>
    <mergeCell ref="HY38:HZ38"/>
    <mergeCell ref="IA38:IB38"/>
    <mergeCell ref="IC38:ID38"/>
    <mergeCell ref="II38:IJ38"/>
    <mergeCell ref="IK38:IL38"/>
    <mergeCell ref="GE38:GF38"/>
    <mergeCell ref="GG38:GH38"/>
    <mergeCell ref="GU38:GV38"/>
    <mergeCell ref="GW38:GX38"/>
    <mergeCell ref="GY38:GZ38"/>
    <mergeCell ref="HA38:HB38"/>
    <mergeCell ref="GI38:GJ38"/>
    <mergeCell ref="GK38:GL38"/>
    <mergeCell ref="EI38:EJ38"/>
    <mergeCell ref="EK38:EL38"/>
    <mergeCell ref="EY38:EZ38"/>
    <mergeCell ref="FA38:FB38"/>
    <mergeCell ref="FC38:FD38"/>
    <mergeCell ref="FE38:FF38"/>
    <mergeCell ref="EM38:EN38"/>
    <mergeCell ref="EO38:EP38"/>
    <mergeCell ref="CM38:CN38"/>
    <mergeCell ref="CO38:CP38"/>
    <mergeCell ref="DC38:DD38"/>
    <mergeCell ref="DE38:DF38"/>
    <mergeCell ref="DG38:DH38"/>
    <mergeCell ref="DI38:DJ38"/>
    <mergeCell ref="CQ38:CR38"/>
    <mergeCell ref="CS38:CT38"/>
    <mergeCell ref="AQ38:AR38"/>
    <mergeCell ref="AS38:AT38"/>
    <mergeCell ref="BG38:BH38"/>
    <mergeCell ref="BI38:BJ38"/>
    <mergeCell ref="BK38:BL38"/>
    <mergeCell ref="BM38:BN38"/>
    <mergeCell ref="AU38:AV38"/>
    <mergeCell ref="AW38:AX38"/>
    <mergeCell ref="A40:G40"/>
    <mergeCell ref="I38:J38"/>
    <mergeCell ref="K38:L38"/>
    <mergeCell ref="M38:N38"/>
    <mergeCell ref="O38:P38"/>
    <mergeCell ref="Q38:R38"/>
    <mergeCell ref="IM38:IN38"/>
    <mergeCell ref="IO38:IP38"/>
    <mergeCell ref="IE38:IF38"/>
    <mergeCell ref="IG38:IH38"/>
    <mergeCell ref="HK38:HL38"/>
    <mergeCell ref="HM38:HN38"/>
    <mergeCell ref="HO38:HP38"/>
    <mergeCell ref="HQ38:HR38"/>
    <mergeCell ref="FW38:FX38"/>
    <mergeCell ref="FY38:FZ38"/>
    <mergeCell ref="HG38:HH38"/>
    <mergeCell ref="HI38:HJ38"/>
    <mergeCell ref="GM38:GN38"/>
    <mergeCell ref="GO38:GP38"/>
    <mergeCell ref="GQ38:GR38"/>
    <mergeCell ref="GS38:GT38"/>
    <mergeCell ref="HC38:HD38"/>
    <mergeCell ref="HE38:HF38"/>
    <mergeCell ref="FG38:FH38"/>
    <mergeCell ref="FI38:FJ38"/>
    <mergeCell ref="FO38:FP38"/>
    <mergeCell ref="FQ38:FR38"/>
    <mergeCell ref="FS38:FT38"/>
    <mergeCell ref="FU38:FV38"/>
    <mergeCell ref="EA38:EB38"/>
    <mergeCell ref="EC38:ED38"/>
    <mergeCell ref="GA38:GB38"/>
    <mergeCell ref="GC38:GD38"/>
    <mergeCell ref="FK38:FL38"/>
    <mergeCell ref="FM38:FN38"/>
    <mergeCell ref="EQ38:ER38"/>
    <mergeCell ref="ES38:ET38"/>
    <mergeCell ref="EU38:EV38"/>
    <mergeCell ref="EW38:EX38"/>
    <mergeCell ref="DK38:DL38"/>
    <mergeCell ref="DM38:DN38"/>
    <mergeCell ref="DS38:DT38"/>
    <mergeCell ref="DU38:DV38"/>
    <mergeCell ref="DW38:DX38"/>
    <mergeCell ref="DY38:DZ38"/>
    <mergeCell ref="CE38:CF38"/>
    <mergeCell ref="CG38:CH38"/>
    <mergeCell ref="EE38:EF38"/>
    <mergeCell ref="EG38:EH38"/>
    <mergeCell ref="DO38:DP38"/>
    <mergeCell ref="DQ38:DR38"/>
    <mergeCell ref="CU38:CV38"/>
    <mergeCell ref="CW38:CX38"/>
    <mergeCell ref="CY38:CZ38"/>
    <mergeCell ref="DA38:DB38"/>
    <mergeCell ref="BO38:BP38"/>
    <mergeCell ref="BQ38:BR38"/>
    <mergeCell ref="BW38:BX38"/>
    <mergeCell ref="BY38:BZ38"/>
    <mergeCell ref="CA38:CB38"/>
    <mergeCell ref="CC38:CD38"/>
    <mergeCell ref="AI38:AJ38"/>
    <mergeCell ref="AK38:AL38"/>
    <mergeCell ref="CI38:CJ38"/>
    <mergeCell ref="CK38:CL38"/>
    <mergeCell ref="BS38:BT38"/>
    <mergeCell ref="BU38:BV38"/>
    <mergeCell ref="AY38:AZ38"/>
    <mergeCell ref="BA38:BB38"/>
    <mergeCell ref="BC38:BD38"/>
    <mergeCell ref="BE38:BF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8:B8"/>
    <mergeCell ref="A38:G38"/>
    <mergeCell ref="B3:G3"/>
    <mergeCell ref="A6:A7"/>
    <mergeCell ref="B6:B7"/>
    <mergeCell ref="C6:D6"/>
    <mergeCell ref="E6:E7"/>
    <mergeCell ref="F6:F7"/>
    <mergeCell ref="G6:G7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I15" sqref="I15"/>
    </sheetView>
  </sheetViews>
  <sheetFormatPr defaultColWidth="23.25390625" defaultRowHeight="12.75"/>
  <cols>
    <col min="1" max="1" width="5.625" style="2" bestFit="1" customWidth="1"/>
    <col min="2" max="2" width="51.375" style="2" customWidth="1"/>
    <col min="3" max="4" width="9.125" style="147" hidden="1" customWidth="1"/>
    <col min="5" max="7" width="9.125" style="147" customWidth="1"/>
    <col min="8" max="16384" width="23.25390625" style="2" customWidth="1"/>
  </cols>
  <sheetData>
    <row r="1" spans="1:7" ht="44.25" customHeight="1">
      <c r="A1" s="596" t="s">
        <v>631</v>
      </c>
      <c r="B1" s="596"/>
      <c r="C1" s="596"/>
      <c r="D1" s="596"/>
      <c r="E1" s="596"/>
      <c r="F1" s="596"/>
      <c r="G1" s="596"/>
    </row>
    <row r="2" spans="1:7" ht="14.25" customHeight="1">
      <c r="A2" s="99"/>
      <c r="B2" s="99"/>
      <c r="C2" s="99"/>
      <c r="D2" s="99"/>
      <c r="E2" s="99"/>
      <c r="F2" s="99"/>
      <c r="G2" s="99"/>
    </row>
    <row r="3" spans="1:7" s="7" customFormat="1" ht="16.5" customHeight="1">
      <c r="A3" s="646" t="s">
        <v>632</v>
      </c>
      <c r="B3" s="646"/>
      <c r="C3" s="646"/>
      <c r="D3" s="646"/>
      <c r="E3" s="646"/>
      <c r="F3" s="646"/>
      <c r="G3" s="646"/>
    </row>
    <row r="4" spans="2:7" s="133" customFormat="1" ht="13.5" customHeight="1">
      <c r="B4" s="131" t="s">
        <v>20</v>
      </c>
      <c r="C4" s="146"/>
      <c r="D4" s="146"/>
      <c r="E4" s="146"/>
      <c r="F4" s="146"/>
      <c r="G4" s="146"/>
    </row>
    <row r="5" ht="8.25" customHeight="1" thickBot="1"/>
    <row r="6" spans="1:7" s="8" customFormat="1" ht="18" customHeight="1" thickBot="1">
      <c r="A6" s="148" t="s">
        <v>70</v>
      </c>
      <c r="B6" s="149" t="s">
        <v>19</v>
      </c>
      <c r="C6" s="647" t="s">
        <v>21</v>
      </c>
      <c r="D6" s="648"/>
      <c r="E6" s="648"/>
      <c r="F6" s="648"/>
      <c r="G6" s="649"/>
    </row>
    <row r="7" spans="1:7" s="8" customFormat="1" ht="39.75" thickBot="1">
      <c r="A7" s="150"/>
      <c r="B7" s="472" t="s">
        <v>343</v>
      </c>
      <c r="C7" s="448" t="s">
        <v>633</v>
      </c>
      <c r="D7" s="448" t="s">
        <v>303</v>
      </c>
      <c r="E7" s="448" t="s">
        <v>304</v>
      </c>
      <c r="F7" s="448" t="s">
        <v>305</v>
      </c>
      <c r="G7" s="473" t="s">
        <v>306</v>
      </c>
    </row>
    <row r="8" spans="1:7" s="9" customFormat="1" ht="18.75" customHeight="1" thickBot="1">
      <c r="A8" s="479" t="s">
        <v>128</v>
      </c>
      <c r="B8" s="480"/>
      <c r="C8" s="478">
        <v>2</v>
      </c>
      <c r="D8" s="449">
        <v>1.97</v>
      </c>
      <c r="E8" s="380">
        <v>1.8833333333333335</v>
      </c>
      <c r="F8" s="380">
        <v>1.8833333333333335</v>
      </c>
      <c r="G8" s="380">
        <v>1.8833333333333335</v>
      </c>
    </row>
    <row r="9" spans="1:7" s="9" customFormat="1" ht="44.25" customHeight="1">
      <c r="A9" s="654" t="s">
        <v>252</v>
      </c>
      <c r="B9" s="655"/>
      <c r="C9" s="173">
        <v>14.29</v>
      </c>
      <c r="D9" s="195">
        <v>0.1931</v>
      </c>
      <c r="E9" s="195">
        <v>0.196</v>
      </c>
      <c r="F9" s="195">
        <v>0.199</v>
      </c>
      <c r="G9" s="197">
        <v>0.202</v>
      </c>
    </row>
    <row r="10" spans="1:7" s="9" customFormat="1" ht="36.75" customHeight="1">
      <c r="A10" s="650" t="s">
        <v>253</v>
      </c>
      <c r="B10" s="651"/>
      <c r="C10" s="140">
        <v>0</v>
      </c>
      <c r="D10" s="70">
        <v>0</v>
      </c>
      <c r="E10" s="70">
        <v>0</v>
      </c>
      <c r="F10" s="196">
        <v>0</v>
      </c>
      <c r="G10" s="198">
        <v>0</v>
      </c>
    </row>
    <row r="11" spans="1:7" s="9" customFormat="1" ht="30.75" customHeight="1">
      <c r="A11" s="650" t="s">
        <v>254</v>
      </c>
      <c r="B11" s="651"/>
      <c r="C11" s="140">
        <v>1</v>
      </c>
      <c r="D11" s="70">
        <v>1</v>
      </c>
      <c r="E11" s="70">
        <v>1</v>
      </c>
      <c r="F11" s="196">
        <v>1</v>
      </c>
      <c r="G11" s="198">
        <v>1</v>
      </c>
    </row>
    <row r="12" spans="1:7" s="9" customFormat="1" ht="31.5" customHeight="1">
      <c r="A12" s="650" t="s">
        <v>255</v>
      </c>
      <c r="B12" s="651"/>
      <c r="C12" s="140">
        <v>7</v>
      </c>
      <c r="D12" s="70">
        <v>4</v>
      </c>
      <c r="E12" s="70">
        <v>4</v>
      </c>
      <c r="F12" s="196">
        <v>4</v>
      </c>
      <c r="G12" s="198">
        <v>4</v>
      </c>
    </row>
    <row r="13" spans="1:7" s="9" customFormat="1" ht="46.5" customHeight="1">
      <c r="A13" s="650" t="s">
        <v>256</v>
      </c>
      <c r="B13" s="651"/>
      <c r="C13" s="140">
        <v>3</v>
      </c>
      <c r="D13" s="70">
        <v>3</v>
      </c>
      <c r="E13" s="70">
        <v>3</v>
      </c>
      <c r="F13" s="70">
        <v>3</v>
      </c>
      <c r="G13" s="198">
        <v>3</v>
      </c>
    </row>
    <row r="14" spans="1:7" s="9" customFormat="1" ht="27" customHeight="1">
      <c r="A14" s="650" t="s">
        <v>257</v>
      </c>
      <c r="B14" s="651"/>
      <c r="C14" s="70">
        <v>1</v>
      </c>
      <c r="D14" s="70">
        <v>1</v>
      </c>
      <c r="E14" s="70">
        <v>1</v>
      </c>
      <c r="F14" s="70">
        <v>1</v>
      </c>
      <c r="G14" s="198">
        <v>1</v>
      </c>
    </row>
    <row r="15" spans="1:7" s="9" customFormat="1" ht="39.75" customHeight="1">
      <c r="A15" s="650" t="s">
        <v>634</v>
      </c>
      <c r="B15" s="651"/>
      <c r="C15" s="70">
        <v>0</v>
      </c>
      <c r="D15" s="70">
        <v>0</v>
      </c>
      <c r="E15" s="70">
        <v>0</v>
      </c>
      <c r="F15" s="70">
        <v>0</v>
      </c>
      <c r="G15" s="198">
        <v>0</v>
      </c>
    </row>
    <row r="16" spans="1:7" s="9" customFormat="1" ht="40.5" customHeight="1">
      <c r="A16" s="650" t="s">
        <v>635</v>
      </c>
      <c r="B16" s="651"/>
      <c r="C16" s="70">
        <v>0</v>
      </c>
      <c r="D16" s="70">
        <v>0</v>
      </c>
      <c r="E16" s="70">
        <v>0</v>
      </c>
      <c r="F16" s="70">
        <v>0</v>
      </c>
      <c r="G16" s="198">
        <v>0</v>
      </c>
    </row>
    <row r="17" spans="1:7" s="9" customFormat="1" ht="42" customHeight="1">
      <c r="A17" s="650" t="s">
        <v>443</v>
      </c>
      <c r="B17" s="651"/>
      <c r="C17" s="70">
        <v>1</v>
      </c>
      <c r="D17" s="70">
        <v>1</v>
      </c>
      <c r="E17" s="70">
        <v>1</v>
      </c>
      <c r="F17" s="70">
        <v>1</v>
      </c>
      <c r="G17" s="198">
        <v>1</v>
      </c>
    </row>
    <row r="18" spans="1:7" s="9" customFormat="1" ht="52.5" customHeight="1">
      <c r="A18" s="650" t="s">
        <v>258</v>
      </c>
      <c r="B18" s="651"/>
      <c r="C18" s="70">
        <v>1</v>
      </c>
      <c r="D18" s="70">
        <v>1</v>
      </c>
      <c r="E18" s="70">
        <v>1</v>
      </c>
      <c r="F18" s="70">
        <v>1</v>
      </c>
      <c r="G18" s="198">
        <v>1</v>
      </c>
    </row>
    <row r="19" spans="1:7" s="9" customFormat="1" ht="54.75" customHeight="1">
      <c r="A19" s="650" t="s">
        <v>259</v>
      </c>
      <c r="B19" s="651"/>
      <c r="C19" s="70">
        <v>0</v>
      </c>
      <c r="D19" s="70">
        <v>0</v>
      </c>
      <c r="E19" s="70">
        <v>0</v>
      </c>
      <c r="F19" s="70">
        <v>0</v>
      </c>
      <c r="G19" s="198">
        <v>0</v>
      </c>
    </row>
    <row r="20" spans="1:7" s="9" customFormat="1" ht="57" customHeight="1">
      <c r="A20" s="650" t="s">
        <v>260</v>
      </c>
      <c r="B20" s="651"/>
      <c r="C20" s="195">
        <v>0</v>
      </c>
      <c r="D20" s="450">
        <v>0</v>
      </c>
      <c r="E20" s="450">
        <v>0</v>
      </c>
      <c r="F20" s="451">
        <v>0</v>
      </c>
      <c r="G20" s="452">
        <v>0</v>
      </c>
    </row>
    <row r="21" spans="1:7" s="9" customFormat="1" ht="72.75" customHeight="1" thickBot="1">
      <c r="A21" s="652" t="s">
        <v>636</v>
      </c>
      <c r="B21" s="653"/>
      <c r="C21" s="70">
        <v>0</v>
      </c>
      <c r="D21" s="70">
        <v>0</v>
      </c>
      <c r="E21" s="70">
        <v>0</v>
      </c>
      <c r="F21" s="70">
        <v>0</v>
      </c>
      <c r="G21" s="198">
        <v>0</v>
      </c>
    </row>
    <row r="22" spans="1:7" s="9" customFormat="1" ht="32.25" customHeight="1">
      <c r="A22" s="453" t="s">
        <v>127</v>
      </c>
      <c r="B22" s="261"/>
      <c r="C22" s="199">
        <v>0.409</v>
      </c>
      <c r="D22" s="199">
        <v>0.415</v>
      </c>
      <c r="E22" s="199">
        <v>0.415</v>
      </c>
      <c r="F22" s="199">
        <v>0.415</v>
      </c>
      <c r="G22" s="474">
        <v>0.415</v>
      </c>
    </row>
    <row r="23" spans="1:7" s="9" customFormat="1" ht="42" customHeight="1">
      <c r="A23" s="650" t="s">
        <v>344</v>
      </c>
      <c r="B23" s="656"/>
      <c r="C23" s="70">
        <v>14</v>
      </c>
      <c r="D23" s="70">
        <v>14</v>
      </c>
      <c r="E23" s="70">
        <v>13</v>
      </c>
      <c r="F23" s="70">
        <v>13</v>
      </c>
      <c r="G23" s="198">
        <v>13</v>
      </c>
    </row>
    <row r="24" spans="1:7" s="9" customFormat="1" ht="49.5" customHeight="1">
      <c r="A24" s="650" t="s">
        <v>637</v>
      </c>
      <c r="B24" s="651"/>
      <c r="C24" s="70">
        <v>9</v>
      </c>
      <c r="D24" s="70">
        <v>9</v>
      </c>
      <c r="E24" s="70">
        <v>9</v>
      </c>
      <c r="F24" s="70">
        <v>9</v>
      </c>
      <c r="G24" s="381">
        <v>8</v>
      </c>
    </row>
    <row r="25" spans="1:7" s="9" customFormat="1" ht="15.75" customHeight="1">
      <c r="A25" s="650" t="s">
        <v>638</v>
      </c>
      <c r="B25" s="651"/>
      <c r="C25" s="70">
        <v>9</v>
      </c>
      <c r="D25" s="70">
        <v>9</v>
      </c>
      <c r="E25" s="70">
        <v>9</v>
      </c>
      <c r="F25" s="70">
        <v>9</v>
      </c>
      <c r="G25" s="381">
        <v>8</v>
      </c>
    </row>
    <row r="26" spans="1:7" s="9" customFormat="1" ht="57.75" customHeight="1">
      <c r="A26" s="650" t="s">
        <v>639</v>
      </c>
      <c r="B26" s="651"/>
      <c r="C26" s="70">
        <v>0</v>
      </c>
      <c r="D26" s="70">
        <v>0</v>
      </c>
      <c r="E26" s="70">
        <v>0</v>
      </c>
      <c r="F26" s="70">
        <v>0</v>
      </c>
      <c r="G26" s="198">
        <v>0</v>
      </c>
    </row>
    <row r="27" spans="1:7" s="9" customFormat="1" ht="45.75" customHeight="1">
      <c r="A27" s="650" t="s">
        <v>640</v>
      </c>
      <c r="B27" s="651"/>
      <c r="C27" s="70">
        <v>0</v>
      </c>
      <c r="D27" s="450">
        <v>0</v>
      </c>
      <c r="E27" s="450">
        <v>0</v>
      </c>
      <c r="F27" s="450">
        <v>0</v>
      </c>
      <c r="G27" s="452">
        <v>0</v>
      </c>
    </row>
    <row r="28" spans="1:7" s="9" customFormat="1" ht="58.5" customHeight="1">
      <c r="A28" s="650" t="s">
        <v>641</v>
      </c>
      <c r="B28" s="651"/>
      <c r="C28" s="70">
        <v>1</v>
      </c>
      <c r="D28" s="70">
        <v>1</v>
      </c>
      <c r="E28" s="70">
        <v>1</v>
      </c>
      <c r="F28" s="70">
        <v>1</v>
      </c>
      <c r="G28" s="198">
        <v>1</v>
      </c>
    </row>
    <row r="29" spans="1:7" s="9" customFormat="1" ht="72" customHeight="1">
      <c r="A29" s="650" t="s">
        <v>642</v>
      </c>
      <c r="B29" s="651"/>
      <c r="C29" s="70">
        <v>0</v>
      </c>
      <c r="D29" s="70">
        <v>0</v>
      </c>
      <c r="E29" s="70">
        <v>0</v>
      </c>
      <c r="F29" s="70">
        <v>0</v>
      </c>
      <c r="G29" s="198">
        <v>0</v>
      </c>
    </row>
    <row r="30" spans="1:7" s="9" customFormat="1" ht="60" customHeight="1">
      <c r="A30" s="652" t="s">
        <v>643</v>
      </c>
      <c r="B30" s="653"/>
      <c r="C30" s="70">
        <v>0</v>
      </c>
      <c r="D30" s="70">
        <v>0</v>
      </c>
      <c r="E30" s="70">
        <v>0</v>
      </c>
      <c r="F30" s="70">
        <v>0</v>
      </c>
      <c r="G30" s="198">
        <v>0</v>
      </c>
    </row>
    <row r="31" spans="1:7" s="9" customFormat="1" ht="18.75">
      <c r="A31" s="475" t="s">
        <v>41</v>
      </c>
      <c r="B31" s="51"/>
      <c r="C31" s="199">
        <v>2</v>
      </c>
      <c r="D31" s="199">
        <v>2</v>
      </c>
      <c r="E31" s="199">
        <v>2</v>
      </c>
      <c r="F31" s="199">
        <v>2</v>
      </c>
      <c r="G31" s="474">
        <v>2</v>
      </c>
    </row>
    <row r="32" spans="1:7" s="9" customFormat="1" ht="37.5" customHeight="1">
      <c r="A32" s="650" t="s">
        <v>261</v>
      </c>
      <c r="B32" s="651"/>
      <c r="C32" s="70">
        <v>1</v>
      </c>
      <c r="D32" s="70">
        <v>1</v>
      </c>
      <c r="E32" s="70">
        <v>1</v>
      </c>
      <c r="F32" s="70">
        <v>1</v>
      </c>
      <c r="G32" s="198">
        <v>1</v>
      </c>
    </row>
    <row r="33" spans="1:7" s="9" customFormat="1" ht="57" customHeight="1">
      <c r="A33" s="650" t="s">
        <v>262</v>
      </c>
      <c r="B33" s="651"/>
      <c r="C33" s="70">
        <v>0</v>
      </c>
      <c r="D33" s="70">
        <v>0</v>
      </c>
      <c r="E33" s="70">
        <v>0</v>
      </c>
      <c r="F33" s="70">
        <v>0</v>
      </c>
      <c r="G33" s="198">
        <v>0</v>
      </c>
    </row>
    <row r="34" spans="1:7" s="9" customFormat="1" ht="56.25" customHeight="1">
      <c r="A34" s="650" t="s">
        <v>263</v>
      </c>
      <c r="B34" s="651"/>
      <c r="C34" s="70">
        <v>0</v>
      </c>
      <c r="D34" s="70">
        <v>0</v>
      </c>
      <c r="E34" s="70">
        <v>0</v>
      </c>
      <c r="F34" s="70">
        <v>0</v>
      </c>
      <c r="G34" s="198">
        <v>0</v>
      </c>
    </row>
    <row r="35" spans="1:7" s="9" customFormat="1" ht="68.25" customHeight="1">
      <c r="A35" s="650" t="s">
        <v>264</v>
      </c>
      <c r="B35" s="651"/>
      <c r="C35" s="70">
        <v>0</v>
      </c>
      <c r="D35" s="70">
        <v>0</v>
      </c>
      <c r="E35" s="70">
        <v>0</v>
      </c>
      <c r="F35" s="70">
        <v>0</v>
      </c>
      <c r="G35" s="198">
        <v>0</v>
      </c>
    </row>
    <row r="36" spans="1:7" s="9" customFormat="1" ht="63.75" customHeight="1">
      <c r="A36" s="650" t="s">
        <v>265</v>
      </c>
      <c r="B36" s="651"/>
      <c r="C36" s="70">
        <v>0</v>
      </c>
      <c r="D36" s="70">
        <v>0</v>
      </c>
      <c r="E36" s="70">
        <v>0</v>
      </c>
      <c r="F36" s="70">
        <v>0</v>
      </c>
      <c r="G36" s="198">
        <v>0</v>
      </c>
    </row>
    <row r="37" spans="1:7" s="9" customFormat="1" ht="52.5" customHeight="1">
      <c r="A37" s="650" t="s">
        <v>266</v>
      </c>
      <c r="B37" s="651"/>
      <c r="C37" s="70">
        <v>0</v>
      </c>
      <c r="D37" s="70">
        <v>0</v>
      </c>
      <c r="E37" s="70">
        <v>0</v>
      </c>
      <c r="F37" s="70">
        <v>0</v>
      </c>
      <c r="G37" s="198">
        <v>0</v>
      </c>
    </row>
    <row r="38" spans="1:7" s="9" customFormat="1" ht="44.25" customHeight="1">
      <c r="A38" s="650" t="s">
        <v>267</v>
      </c>
      <c r="B38" s="651"/>
      <c r="C38" s="70">
        <v>0</v>
      </c>
      <c r="D38" s="70">
        <v>0</v>
      </c>
      <c r="E38" s="70">
        <v>0</v>
      </c>
      <c r="F38" s="70">
        <v>0</v>
      </c>
      <c r="G38" s="198">
        <v>0</v>
      </c>
    </row>
    <row r="39" spans="1:7" s="9" customFormat="1" ht="30" customHeight="1">
      <c r="A39" s="650" t="s">
        <v>268</v>
      </c>
      <c r="B39" s="651"/>
      <c r="C39" s="70">
        <v>15</v>
      </c>
      <c r="D39" s="70">
        <v>14</v>
      </c>
      <c r="E39" s="70">
        <v>13</v>
      </c>
      <c r="F39" s="343">
        <v>13</v>
      </c>
      <c r="G39" s="344">
        <v>13</v>
      </c>
    </row>
    <row r="40" spans="1:7" s="9" customFormat="1" ht="21.75" customHeight="1">
      <c r="A40" s="650" t="s">
        <v>269</v>
      </c>
      <c r="B40" s="651"/>
      <c r="C40" s="70">
        <v>0</v>
      </c>
      <c r="D40" s="70">
        <v>0</v>
      </c>
      <c r="E40" s="70">
        <v>0</v>
      </c>
      <c r="F40" s="70">
        <v>0</v>
      </c>
      <c r="G40" s="198">
        <v>0</v>
      </c>
    </row>
    <row r="41" spans="1:7" s="9" customFormat="1" ht="12.75" customHeight="1">
      <c r="A41" s="650" t="s">
        <v>270</v>
      </c>
      <c r="B41" s="651"/>
      <c r="C41" s="70">
        <v>0</v>
      </c>
      <c r="D41" s="70">
        <v>0</v>
      </c>
      <c r="E41" s="70">
        <v>0</v>
      </c>
      <c r="F41" s="70">
        <v>0</v>
      </c>
      <c r="G41" s="198">
        <v>0</v>
      </c>
    </row>
    <row r="42" spans="1:7" s="9" customFormat="1" ht="12.75" customHeight="1">
      <c r="A42" s="650" t="s">
        <v>271</v>
      </c>
      <c r="B42" s="651"/>
      <c r="C42" s="70">
        <v>0</v>
      </c>
      <c r="D42" s="70">
        <v>0</v>
      </c>
      <c r="E42" s="70">
        <v>0</v>
      </c>
      <c r="F42" s="70">
        <v>0</v>
      </c>
      <c r="G42" s="198">
        <v>0</v>
      </c>
    </row>
    <row r="43" spans="1:7" s="9" customFormat="1" ht="44.25" customHeight="1">
      <c r="A43" s="650" t="s">
        <v>272</v>
      </c>
      <c r="B43" s="651"/>
      <c r="C43" s="70">
        <v>0</v>
      </c>
      <c r="D43" s="70">
        <v>0</v>
      </c>
      <c r="E43" s="70">
        <v>0</v>
      </c>
      <c r="F43" s="70">
        <v>0</v>
      </c>
      <c r="G43" s="198">
        <v>0</v>
      </c>
    </row>
    <row r="44" spans="1:7" s="9" customFormat="1" ht="45.75" customHeight="1">
      <c r="A44" s="650" t="s">
        <v>273</v>
      </c>
      <c r="B44" s="651"/>
      <c r="C44" s="70">
        <v>5</v>
      </c>
      <c r="D44" s="70">
        <v>5</v>
      </c>
      <c r="E44" s="70">
        <v>5</v>
      </c>
      <c r="F44" s="70">
        <v>5</v>
      </c>
      <c r="G44" s="198">
        <v>5</v>
      </c>
    </row>
    <row r="45" spans="1:7" s="9" customFormat="1" ht="70.5" customHeight="1" thickBot="1">
      <c r="A45" s="658" t="s">
        <v>274</v>
      </c>
      <c r="B45" s="659"/>
      <c r="C45" s="476">
        <v>1</v>
      </c>
      <c r="D45" s="476">
        <v>0</v>
      </c>
      <c r="E45" s="476">
        <v>0</v>
      </c>
      <c r="F45" s="476">
        <v>0</v>
      </c>
      <c r="G45" s="477">
        <v>0</v>
      </c>
    </row>
    <row r="46" spans="1:7" s="10" customFormat="1" ht="48.75" thickBot="1">
      <c r="A46" s="469" t="s">
        <v>345</v>
      </c>
      <c r="B46" s="470"/>
      <c r="C46" s="471"/>
      <c r="D46" s="471"/>
      <c r="E46" s="471"/>
      <c r="F46" s="471"/>
      <c r="G46" s="471"/>
    </row>
    <row r="47" spans="1:7" s="10" customFormat="1" ht="36">
      <c r="A47" s="262" t="s">
        <v>346</v>
      </c>
      <c r="B47" s="21"/>
      <c r="C47" s="263"/>
      <c r="D47" s="263"/>
      <c r="E47" s="263"/>
      <c r="F47" s="263"/>
      <c r="G47" s="263"/>
    </row>
    <row r="48" spans="1:256" s="454" customFormat="1" ht="47.25" customHeight="1">
      <c r="A48" s="632" t="s">
        <v>646</v>
      </c>
      <c r="B48" s="632"/>
      <c r="C48" s="632"/>
      <c r="D48" s="632"/>
      <c r="E48" s="632"/>
      <c r="F48" s="632"/>
      <c r="G48" s="632"/>
      <c r="H48" s="264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7"/>
      <c r="AS48" s="657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57"/>
      <c r="BE48" s="657"/>
      <c r="BF48" s="657"/>
      <c r="BG48" s="657"/>
      <c r="BH48" s="657"/>
      <c r="BI48" s="657"/>
      <c r="BJ48" s="657"/>
      <c r="BK48" s="657"/>
      <c r="BL48" s="657"/>
      <c r="BM48" s="657"/>
      <c r="BN48" s="657"/>
      <c r="BO48" s="657"/>
      <c r="BP48" s="657"/>
      <c r="BQ48" s="657"/>
      <c r="BR48" s="657"/>
      <c r="BS48" s="657"/>
      <c r="BT48" s="657"/>
      <c r="BU48" s="657"/>
      <c r="BV48" s="657"/>
      <c r="BW48" s="657"/>
      <c r="BX48" s="657"/>
      <c r="BY48" s="657"/>
      <c r="BZ48" s="657"/>
      <c r="CA48" s="657"/>
      <c r="CB48" s="657"/>
      <c r="CC48" s="657"/>
      <c r="CD48" s="657"/>
      <c r="CE48" s="657"/>
      <c r="CF48" s="657"/>
      <c r="CG48" s="657"/>
      <c r="CH48" s="657"/>
      <c r="CI48" s="657"/>
      <c r="CJ48" s="657"/>
      <c r="CK48" s="657"/>
      <c r="CL48" s="657"/>
      <c r="CM48" s="657"/>
      <c r="CN48" s="657"/>
      <c r="CO48" s="657"/>
      <c r="CP48" s="657"/>
      <c r="CQ48" s="657"/>
      <c r="CR48" s="657"/>
      <c r="CS48" s="657"/>
      <c r="CT48" s="657"/>
      <c r="CU48" s="657"/>
      <c r="CV48" s="657"/>
      <c r="CW48" s="657"/>
      <c r="CX48" s="657"/>
      <c r="CY48" s="657"/>
      <c r="CZ48" s="657"/>
      <c r="DA48" s="657"/>
      <c r="DB48" s="657"/>
      <c r="DC48" s="657"/>
      <c r="DD48" s="657"/>
      <c r="DE48" s="657"/>
      <c r="DF48" s="657"/>
      <c r="DG48" s="657"/>
      <c r="DH48" s="657"/>
      <c r="DI48" s="657"/>
      <c r="DJ48" s="657"/>
      <c r="DK48" s="657"/>
      <c r="DL48" s="657"/>
      <c r="DM48" s="657"/>
      <c r="DN48" s="657"/>
      <c r="DO48" s="657"/>
      <c r="DP48" s="657"/>
      <c r="DQ48" s="657"/>
      <c r="DR48" s="657"/>
      <c r="DS48" s="657"/>
      <c r="DT48" s="657"/>
      <c r="DU48" s="657"/>
      <c r="DV48" s="657"/>
      <c r="DW48" s="657"/>
      <c r="DX48" s="657"/>
      <c r="DY48" s="657"/>
      <c r="DZ48" s="657"/>
      <c r="EA48" s="657"/>
      <c r="EB48" s="657"/>
      <c r="EC48" s="657"/>
      <c r="ED48" s="657"/>
      <c r="EE48" s="657"/>
      <c r="EF48" s="657"/>
      <c r="EG48" s="657"/>
      <c r="EH48" s="657"/>
      <c r="EI48" s="657"/>
      <c r="EJ48" s="657"/>
      <c r="EK48" s="657"/>
      <c r="EL48" s="657"/>
      <c r="EM48" s="657"/>
      <c r="EN48" s="657"/>
      <c r="EO48" s="657"/>
      <c r="EP48" s="657"/>
      <c r="EQ48" s="657"/>
      <c r="ER48" s="657"/>
      <c r="ES48" s="657"/>
      <c r="ET48" s="657"/>
      <c r="EU48" s="657"/>
      <c r="EV48" s="657"/>
      <c r="EW48" s="657"/>
      <c r="EX48" s="657"/>
      <c r="EY48" s="657"/>
      <c r="EZ48" s="657"/>
      <c r="FA48" s="657"/>
      <c r="FB48" s="657"/>
      <c r="FC48" s="657"/>
      <c r="FD48" s="657"/>
      <c r="FE48" s="657"/>
      <c r="FF48" s="657"/>
      <c r="FG48" s="657"/>
      <c r="FH48" s="657"/>
      <c r="FI48" s="657"/>
      <c r="FJ48" s="657"/>
      <c r="FK48" s="657"/>
      <c r="FL48" s="657"/>
      <c r="FM48" s="657"/>
      <c r="FN48" s="657"/>
      <c r="FO48" s="657"/>
      <c r="FP48" s="657"/>
      <c r="FQ48" s="657"/>
      <c r="FR48" s="657"/>
      <c r="FS48" s="657"/>
      <c r="FT48" s="657"/>
      <c r="FU48" s="657"/>
      <c r="FV48" s="657"/>
      <c r="FW48" s="657"/>
      <c r="FX48" s="657"/>
      <c r="FY48" s="657"/>
      <c r="FZ48" s="657"/>
      <c r="GA48" s="657"/>
      <c r="GB48" s="657"/>
      <c r="GC48" s="657"/>
      <c r="GD48" s="657"/>
      <c r="GE48" s="657"/>
      <c r="GF48" s="657"/>
      <c r="GG48" s="657"/>
      <c r="GH48" s="657"/>
      <c r="GI48" s="657"/>
      <c r="GJ48" s="657"/>
      <c r="GK48" s="657"/>
      <c r="GL48" s="657"/>
      <c r="GM48" s="657"/>
      <c r="GN48" s="657"/>
      <c r="GO48" s="657"/>
      <c r="GP48" s="657"/>
      <c r="GQ48" s="657"/>
      <c r="GR48" s="657"/>
      <c r="GS48" s="657"/>
      <c r="GT48" s="657"/>
      <c r="GU48" s="657"/>
      <c r="GV48" s="657"/>
      <c r="GW48" s="657"/>
      <c r="GX48" s="657"/>
      <c r="GY48" s="657"/>
      <c r="GZ48" s="657"/>
      <c r="HA48" s="657"/>
      <c r="HB48" s="657"/>
      <c r="HC48" s="657"/>
      <c r="HD48" s="657"/>
      <c r="HE48" s="657"/>
      <c r="HF48" s="657"/>
      <c r="HG48" s="657"/>
      <c r="HH48" s="657"/>
      <c r="HI48" s="657"/>
      <c r="HJ48" s="657"/>
      <c r="HK48" s="657"/>
      <c r="HL48" s="657"/>
      <c r="HM48" s="657"/>
      <c r="HN48" s="657"/>
      <c r="HO48" s="657"/>
      <c r="HP48" s="657"/>
      <c r="HQ48" s="657"/>
      <c r="HR48" s="657"/>
      <c r="HS48" s="657"/>
      <c r="HT48" s="657"/>
      <c r="HU48" s="657"/>
      <c r="HV48" s="657"/>
      <c r="HW48" s="657"/>
      <c r="HX48" s="657"/>
      <c r="HY48" s="657"/>
      <c r="HZ48" s="657"/>
      <c r="IA48" s="657"/>
      <c r="IB48" s="657"/>
      <c r="IC48" s="657"/>
      <c r="ID48" s="657"/>
      <c r="IE48" s="657"/>
      <c r="IF48" s="657"/>
      <c r="IG48" s="657"/>
      <c r="IH48" s="657"/>
      <c r="II48" s="657"/>
      <c r="IJ48" s="657"/>
      <c r="IK48" s="657"/>
      <c r="IL48" s="657"/>
      <c r="IM48" s="657"/>
      <c r="IN48" s="657"/>
      <c r="IO48" s="657"/>
      <c r="IP48" s="657"/>
      <c r="IQ48" s="657"/>
      <c r="IR48" s="657"/>
      <c r="IS48" s="657"/>
      <c r="IT48" s="657"/>
      <c r="IU48" s="657"/>
      <c r="IV48" s="657"/>
    </row>
    <row r="49" spans="1:256" s="82" customFormat="1" ht="30" customHeight="1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4"/>
      <c r="DP49" s="264"/>
      <c r="DQ49" s="264"/>
      <c r="DR49" s="264"/>
      <c r="DS49" s="264"/>
      <c r="DT49" s="264"/>
      <c r="DU49" s="264"/>
      <c r="DV49" s="264"/>
      <c r="DW49" s="264"/>
      <c r="DX49" s="264"/>
      <c r="DY49" s="264"/>
      <c r="DZ49" s="264"/>
      <c r="EA49" s="264"/>
      <c r="EB49" s="264"/>
      <c r="EC49" s="264"/>
      <c r="ED49" s="264"/>
      <c r="EE49" s="264"/>
      <c r="EF49" s="264"/>
      <c r="EG49" s="264"/>
      <c r="EH49" s="264"/>
      <c r="EI49" s="264"/>
      <c r="EJ49" s="264"/>
      <c r="EK49" s="264"/>
      <c r="EL49" s="264"/>
      <c r="EM49" s="264"/>
      <c r="EN49" s="264"/>
      <c r="EO49" s="264"/>
      <c r="EP49" s="264"/>
      <c r="EQ49" s="264"/>
      <c r="ER49" s="264"/>
      <c r="ES49" s="264"/>
      <c r="ET49" s="264"/>
      <c r="EU49" s="264"/>
      <c r="EV49" s="264"/>
      <c r="EW49" s="264"/>
      <c r="EX49" s="264"/>
      <c r="EY49" s="264"/>
      <c r="EZ49" s="264"/>
      <c r="FA49" s="264"/>
      <c r="FB49" s="264"/>
      <c r="FC49" s="264"/>
      <c r="FD49" s="264"/>
      <c r="FE49" s="264"/>
      <c r="FF49" s="264"/>
      <c r="FG49" s="264"/>
      <c r="FH49" s="264"/>
      <c r="FI49" s="264"/>
      <c r="FJ49" s="264"/>
      <c r="FK49" s="264"/>
      <c r="FL49" s="264"/>
      <c r="FM49" s="264"/>
      <c r="FN49" s="264"/>
      <c r="FO49" s="264"/>
      <c r="FP49" s="264"/>
      <c r="FQ49" s="264"/>
      <c r="FR49" s="264"/>
      <c r="FS49" s="264"/>
      <c r="FT49" s="264"/>
      <c r="FU49" s="264"/>
      <c r="FV49" s="264"/>
      <c r="FW49" s="264"/>
      <c r="FX49" s="264"/>
      <c r="FY49" s="264"/>
      <c r="FZ49" s="264"/>
      <c r="GA49" s="264"/>
      <c r="GB49" s="264"/>
      <c r="GC49" s="264"/>
      <c r="GD49" s="264"/>
      <c r="GE49" s="264"/>
      <c r="GF49" s="264"/>
      <c r="GG49" s="264"/>
      <c r="GH49" s="264"/>
      <c r="GI49" s="264"/>
      <c r="GJ49" s="264"/>
      <c r="GK49" s="264"/>
      <c r="GL49" s="264"/>
      <c r="GM49" s="264"/>
      <c r="GN49" s="264"/>
      <c r="GO49" s="264"/>
      <c r="GP49" s="264"/>
      <c r="GQ49" s="264"/>
      <c r="GR49" s="264"/>
      <c r="GS49" s="264"/>
      <c r="GT49" s="264"/>
      <c r="GU49" s="264"/>
      <c r="GV49" s="264"/>
      <c r="GW49" s="264"/>
      <c r="GX49" s="264"/>
      <c r="GY49" s="264"/>
      <c r="GZ49" s="264"/>
      <c r="HA49" s="264"/>
      <c r="HB49" s="264"/>
      <c r="HC49" s="264"/>
      <c r="HD49" s="264"/>
      <c r="HE49" s="264"/>
      <c r="HF49" s="264"/>
      <c r="HG49" s="264"/>
      <c r="HH49" s="264"/>
      <c r="HI49" s="264"/>
      <c r="HJ49" s="264"/>
      <c r="HK49" s="264"/>
      <c r="HL49" s="264"/>
      <c r="HM49" s="264"/>
      <c r="HN49" s="264"/>
      <c r="HO49" s="264"/>
      <c r="HP49" s="264"/>
      <c r="HQ49" s="264"/>
      <c r="HR49" s="264"/>
      <c r="HS49" s="264"/>
      <c r="HT49" s="264"/>
      <c r="HU49" s="264"/>
      <c r="HV49" s="264"/>
      <c r="HW49" s="264"/>
      <c r="HX49" s="264"/>
      <c r="HY49" s="264"/>
      <c r="HZ49" s="264"/>
      <c r="IA49" s="264"/>
      <c r="IB49" s="264"/>
      <c r="IC49" s="264"/>
      <c r="ID49" s="264"/>
      <c r="IE49" s="264"/>
      <c r="IF49" s="264"/>
      <c r="IG49" s="264"/>
      <c r="IH49" s="264"/>
      <c r="II49" s="264"/>
      <c r="IJ49" s="264"/>
      <c r="IK49" s="264"/>
      <c r="IL49" s="264"/>
      <c r="IM49" s="264"/>
      <c r="IN49" s="264"/>
      <c r="IO49" s="264"/>
      <c r="IP49" s="264"/>
      <c r="IQ49" s="264"/>
      <c r="IR49" s="264"/>
      <c r="IS49" s="264"/>
      <c r="IT49" s="264"/>
      <c r="IU49" s="264"/>
      <c r="IV49" s="264"/>
    </row>
  </sheetData>
  <sheetProtection/>
  <mergeCells count="70">
    <mergeCell ref="HQ48:HX48"/>
    <mergeCell ref="HY48:IF48"/>
    <mergeCell ref="IG48:IN48"/>
    <mergeCell ref="IO48:IV48"/>
    <mergeCell ref="FU48:GB48"/>
    <mergeCell ref="GC48:GJ48"/>
    <mergeCell ref="GK48:GR48"/>
    <mergeCell ref="GS48:GZ48"/>
    <mergeCell ref="HA48:HH48"/>
    <mergeCell ref="HI48:HP48"/>
    <mergeCell ref="DY48:EF48"/>
    <mergeCell ref="EG48:EN48"/>
    <mergeCell ref="EO48:EV48"/>
    <mergeCell ref="EW48:FD48"/>
    <mergeCell ref="FE48:FL48"/>
    <mergeCell ref="FM48:FT48"/>
    <mergeCell ref="CC48:CJ48"/>
    <mergeCell ref="CK48:CR48"/>
    <mergeCell ref="CS48:CZ48"/>
    <mergeCell ref="DA48:DH48"/>
    <mergeCell ref="DI48:DP48"/>
    <mergeCell ref="DQ48:DX48"/>
    <mergeCell ref="AG48:AN48"/>
    <mergeCell ref="AO48:AV48"/>
    <mergeCell ref="AW48:BD48"/>
    <mergeCell ref="BE48:BL48"/>
    <mergeCell ref="BM48:BT48"/>
    <mergeCell ref="BU48:CB48"/>
    <mergeCell ref="A48:G48"/>
    <mergeCell ref="I48:P48"/>
    <mergeCell ref="Q48:X48"/>
    <mergeCell ref="Y48:AF48"/>
    <mergeCell ref="A43:B43"/>
    <mergeCell ref="A44:B44"/>
    <mergeCell ref="A45:B45"/>
    <mergeCell ref="A39:B39"/>
    <mergeCell ref="A40:B40"/>
    <mergeCell ref="A41:B41"/>
    <mergeCell ref="A42:B42"/>
    <mergeCell ref="A28:B28"/>
    <mergeCell ref="A29:B29"/>
    <mergeCell ref="A30:B30"/>
    <mergeCell ref="A32:B32"/>
    <mergeCell ref="A36:B36"/>
    <mergeCell ref="A35:B35"/>
    <mergeCell ref="A23:B23"/>
    <mergeCell ref="A27:B27"/>
    <mergeCell ref="A26:B26"/>
    <mergeCell ref="A24:B24"/>
    <mergeCell ref="A25:B25"/>
    <mergeCell ref="A38:B38"/>
    <mergeCell ref="A37:B37"/>
    <mergeCell ref="A33:B33"/>
    <mergeCell ref="A34:B34"/>
    <mergeCell ref="A14:B14"/>
    <mergeCell ref="A15:B15"/>
    <mergeCell ref="A16:B16"/>
    <mergeCell ref="A17:B17"/>
    <mergeCell ref="A18:B18"/>
    <mergeCell ref="A19:B19"/>
    <mergeCell ref="A1:G1"/>
    <mergeCell ref="A3:G3"/>
    <mergeCell ref="C6:G6"/>
    <mergeCell ref="A20:B20"/>
    <mergeCell ref="A21:B21"/>
    <mergeCell ref="A12:B12"/>
    <mergeCell ref="A13:B13"/>
    <mergeCell ref="A9:B9"/>
    <mergeCell ref="A10:B10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B8" sqref="B8"/>
    </sheetView>
  </sheetViews>
  <sheetFormatPr defaultColWidth="10.75390625" defaultRowHeight="12.75"/>
  <cols>
    <col min="1" max="1" width="90.25390625" style="88" customWidth="1"/>
    <col min="2" max="2" width="34.375" style="88" customWidth="1"/>
    <col min="3" max="16384" width="10.75390625" style="88" customWidth="1"/>
  </cols>
  <sheetData>
    <row r="1" s="86" customFormat="1" ht="16.5" customHeight="1"/>
    <row r="2" spans="1:2" s="3" customFormat="1" ht="15.75">
      <c r="A2" s="544" t="s">
        <v>63</v>
      </c>
      <c r="B2" s="544"/>
    </row>
    <row r="3" spans="1:2" s="1" customFormat="1" ht="15">
      <c r="A3" s="545" t="s">
        <v>340</v>
      </c>
      <c r="B3" s="545"/>
    </row>
    <row r="4" spans="1:2" s="5" customFormat="1" ht="12">
      <c r="A4" s="546" t="s">
        <v>60</v>
      </c>
      <c r="B4" s="546"/>
    </row>
    <row r="5" s="1" customFormat="1" ht="47.25" customHeight="1"/>
    <row r="6" spans="1:2" s="1" customFormat="1" ht="28.5" customHeight="1">
      <c r="A6" s="243" t="s">
        <v>350</v>
      </c>
      <c r="B6" s="266">
        <v>323</v>
      </c>
    </row>
    <row r="7" spans="1:2" s="1" customFormat="1" ht="36" customHeight="1">
      <c r="A7" s="267" t="s">
        <v>300</v>
      </c>
      <c r="B7" s="332">
        <v>0.72</v>
      </c>
    </row>
    <row r="8" spans="1:2" s="1" customFormat="1" ht="36.75" customHeight="1" thickBot="1">
      <c r="A8" s="267" t="s">
        <v>301</v>
      </c>
      <c r="B8" s="346">
        <f>B7/B6</f>
        <v>0.0022291021671826624</v>
      </c>
    </row>
    <row r="9" spans="1:12" s="82" customFormat="1" ht="81.75" customHeight="1">
      <c r="A9" s="547" t="s">
        <v>440</v>
      </c>
      <c r="B9" s="547"/>
      <c r="C9" s="253"/>
      <c r="D9" s="253"/>
      <c r="E9" s="253"/>
      <c r="F9" s="253"/>
      <c r="G9" s="253"/>
      <c r="H9" s="253"/>
      <c r="I9" s="253"/>
      <c r="J9" s="2"/>
      <c r="K9" s="2"/>
      <c r="L9" s="83"/>
    </row>
    <row r="10" ht="49.5" customHeight="1"/>
  </sheetData>
  <sheetProtection/>
  <mergeCells count="4">
    <mergeCell ref="A2:B2"/>
    <mergeCell ref="A3:B3"/>
    <mergeCell ref="A4:B4"/>
    <mergeCell ref="A9:B9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.625" style="96" customWidth="1"/>
    <col min="2" max="2" width="5.00390625" style="96" customWidth="1"/>
    <col min="3" max="3" width="62.625" style="96" customWidth="1"/>
    <col min="4" max="4" width="15.625" style="96" customWidth="1"/>
    <col min="5" max="5" width="10.75390625" style="96" customWidth="1"/>
    <col min="6" max="16384" width="9.125" style="96" customWidth="1"/>
  </cols>
  <sheetData>
    <row r="2" spans="2:4" ht="12.75">
      <c r="B2" s="161"/>
      <c r="C2" s="161"/>
      <c r="D2" s="161"/>
    </row>
    <row r="3" spans="2:4" ht="33.75" customHeight="1">
      <c r="B3" s="591" t="s">
        <v>356</v>
      </c>
      <c r="C3" s="592"/>
      <c r="D3" s="592"/>
    </row>
    <row r="4" spans="2:4" ht="17.25" customHeight="1">
      <c r="B4" s="592"/>
      <c r="C4" s="592"/>
      <c r="D4" s="592"/>
    </row>
    <row r="5" spans="2:4" ht="18.75" customHeight="1" thickBot="1">
      <c r="B5" s="593" t="s">
        <v>340</v>
      </c>
      <c r="C5" s="593"/>
      <c r="D5" s="593"/>
    </row>
    <row r="6" spans="1:7" ht="45" customHeight="1" thickBot="1">
      <c r="A6"/>
      <c r="B6" s="166" t="s">
        <v>7</v>
      </c>
      <c r="C6" s="152" t="s">
        <v>19</v>
      </c>
      <c r="D6" s="153" t="s">
        <v>8</v>
      </c>
      <c r="E6"/>
      <c r="F6"/>
      <c r="G6"/>
    </row>
    <row r="7" spans="1:7" ht="26.25" customHeight="1">
      <c r="A7"/>
      <c r="B7" s="167">
        <v>1</v>
      </c>
      <c r="C7" s="168">
        <v>2</v>
      </c>
      <c r="D7" s="169">
        <v>3</v>
      </c>
      <c r="E7"/>
      <c r="F7"/>
      <c r="G7"/>
    </row>
    <row r="8" spans="1:7" ht="87.75" customHeight="1">
      <c r="A8"/>
      <c r="B8" s="155" t="s">
        <v>71</v>
      </c>
      <c r="C8" s="162" t="s">
        <v>287</v>
      </c>
      <c r="D8" s="163" t="s">
        <v>333</v>
      </c>
      <c r="E8"/>
      <c r="F8"/>
      <c r="G8"/>
    </row>
    <row r="9" spans="1:7" ht="93" customHeight="1" thickBot="1">
      <c r="A9"/>
      <c r="B9" s="159" t="s">
        <v>73</v>
      </c>
      <c r="C9" s="164" t="s">
        <v>288</v>
      </c>
      <c r="D9" s="165" t="s">
        <v>292</v>
      </c>
      <c r="E9"/>
      <c r="F9"/>
      <c r="G9"/>
    </row>
    <row r="10" spans="1:7" ht="30.75" thickBot="1">
      <c r="A10"/>
      <c r="B10" s="219" t="s">
        <v>77</v>
      </c>
      <c r="C10" s="220" t="s">
        <v>309</v>
      </c>
      <c r="D10" s="221">
        <v>1</v>
      </c>
      <c r="E10"/>
      <c r="F10"/>
      <c r="G10"/>
    </row>
    <row r="11" spans="1:7" ht="63" customHeight="1">
      <c r="A11" s="161"/>
      <c r="E11" s="48"/>
      <c r="F11" s="48"/>
      <c r="G11" s="48"/>
    </row>
    <row r="13" spans="1:4" ht="12.75" customHeight="1">
      <c r="A13" s="547" t="s">
        <v>440</v>
      </c>
      <c r="B13" s="547"/>
      <c r="C13" s="547"/>
      <c r="D13" s="547"/>
    </row>
  </sheetData>
  <sheetProtection/>
  <mergeCells count="4">
    <mergeCell ref="B3:D3"/>
    <mergeCell ref="B4:D4"/>
    <mergeCell ref="B5:D5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25390625" style="96" customWidth="1"/>
    <col min="2" max="2" width="5.00390625" style="96" customWidth="1"/>
    <col min="3" max="3" width="65.625" style="96" customWidth="1"/>
    <col min="4" max="4" width="10.125" style="96" customWidth="1"/>
    <col min="5" max="6" width="9.125" style="96" customWidth="1"/>
    <col min="7" max="7" width="10.75390625" style="96" customWidth="1"/>
    <col min="8" max="8" width="4.875" style="96" customWidth="1"/>
    <col min="9" max="16384" width="9.125" style="96" customWidth="1"/>
  </cols>
  <sheetData>
    <row r="2" spans="2:4" ht="59.25" customHeight="1">
      <c r="B2" s="596" t="s">
        <v>355</v>
      </c>
      <c r="C2" s="597"/>
      <c r="D2" s="597"/>
    </row>
    <row r="3" spans="2:4" ht="17.25" customHeight="1">
      <c r="B3" s="592"/>
      <c r="C3" s="592"/>
      <c r="D3" s="592"/>
    </row>
    <row r="4" spans="2:4" ht="18.75" customHeight="1" thickBot="1">
      <c r="B4" s="660" t="s">
        <v>340</v>
      </c>
      <c r="C4" s="660"/>
      <c r="D4" s="660"/>
    </row>
    <row r="5" spans="1:5" ht="45" customHeight="1" thickBot="1">
      <c r="A5"/>
      <c r="B5" s="166" t="s">
        <v>7</v>
      </c>
      <c r="C5" s="152" t="s">
        <v>19</v>
      </c>
      <c r="D5" s="153" t="s">
        <v>8</v>
      </c>
      <c r="E5"/>
    </row>
    <row r="6" spans="1:5" ht="26.25" customHeight="1">
      <c r="A6"/>
      <c r="B6" s="167">
        <v>1</v>
      </c>
      <c r="C6" s="168">
        <v>2</v>
      </c>
      <c r="D6" s="169">
        <v>3</v>
      </c>
      <c r="E6"/>
    </row>
    <row r="7" spans="1:5" ht="70.5" customHeight="1">
      <c r="A7"/>
      <c r="B7" s="155"/>
      <c r="C7" s="222" t="s">
        <v>289</v>
      </c>
      <c r="D7" s="163" t="s">
        <v>331</v>
      </c>
      <c r="E7"/>
    </row>
    <row r="8" spans="1:5" ht="93" customHeight="1">
      <c r="A8"/>
      <c r="B8" s="223" t="s">
        <v>73</v>
      </c>
      <c r="C8" s="224" t="s">
        <v>290</v>
      </c>
      <c r="D8" s="468" t="s">
        <v>292</v>
      </c>
      <c r="E8"/>
    </row>
    <row r="9" spans="1:5" ht="30.75" thickBot="1">
      <c r="A9"/>
      <c r="B9" s="219" t="s">
        <v>77</v>
      </c>
      <c r="C9" s="220" t="s">
        <v>310</v>
      </c>
      <c r="D9" s="221">
        <v>1</v>
      </c>
      <c r="E9"/>
    </row>
    <row r="10" spans="1:5" s="161" customFormat="1" ht="63" customHeight="1">
      <c r="A10" s="547" t="s">
        <v>540</v>
      </c>
      <c r="B10" s="547"/>
      <c r="C10" s="547"/>
      <c r="D10" s="547"/>
      <c r="E10" s="151"/>
    </row>
  </sheetData>
  <sheetProtection/>
  <mergeCells count="4">
    <mergeCell ref="B2:D2"/>
    <mergeCell ref="B3:D3"/>
    <mergeCell ref="B4:D4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5.875" style="100" customWidth="1"/>
    <col min="2" max="2" width="5.00390625" style="100" customWidth="1"/>
    <col min="3" max="3" width="67.75390625" style="100" customWidth="1"/>
    <col min="4" max="4" width="8.25390625" style="100" customWidth="1"/>
    <col min="5" max="6" width="9.125" style="100" customWidth="1"/>
    <col min="7" max="7" width="10.75390625" style="100" customWidth="1"/>
    <col min="8" max="8" width="4.875" style="100" customWidth="1"/>
    <col min="9" max="16384" width="9.125" style="100" customWidth="1"/>
  </cols>
  <sheetData>
    <row r="2" spans="2:4" ht="51" customHeight="1">
      <c r="B2" s="598" t="s">
        <v>357</v>
      </c>
      <c r="C2" s="599"/>
      <c r="D2" s="599"/>
    </row>
    <row r="3" spans="2:4" ht="17.25" customHeight="1">
      <c r="B3" s="600"/>
      <c r="C3" s="600"/>
      <c r="D3" s="600"/>
    </row>
    <row r="4" spans="2:4" ht="24.75" customHeight="1" thickBot="1">
      <c r="B4" s="661" t="s">
        <v>340</v>
      </c>
      <c r="C4" s="661"/>
      <c r="D4" s="661"/>
    </row>
    <row r="5" spans="1:5" ht="45" customHeight="1" thickBot="1">
      <c r="A5"/>
      <c r="B5" s="459" t="s">
        <v>7</v>
      </c>
      <c r="C5" s="460" t="s">
        <v>19</v>
      </c>
      <c r="D5" s="461" t="s">
        <v>8</v>
      </c>
      <c r="E5"/>
    </row>
    <row r="6" spans="1:5" ht="26.25" customHeight="1">
      <c r="A6"/>
      <c r="B6" s="462">
        <v>1</v>
      </c>
      <c r="C6" s="463">
        <v>2</v>
      </c>
      <c r="D6" s="464">
        <v>3</v>
      </c>
      <c r="E6"/>
    </row>
    <row r="7" spans="1:5" ht="84.75" customHeight="1">
      <c r="A7"/>
      <c r="B7" s="465" t="s">
        <v>71</v>
      </c>
      <c r="C7" s="466" t="s">
        <v>291</v>
      </c>
      <c r="D7" s="163" t="s">
        <v>292</v>
      </c>
      <c r="E7"/>
    </row>
    <row r="8" spans="1:5" ht="57" customHeight="1" thickBot="1">
      <c r="A8"/>
      <c r="B8" s="465" t="s">
        <v>73</v>
      </c>
      <c r="C8" s="467" t="s">
        <v>293</v>
      </c>
      <c r="D8" s="165" t="s">
        <v>644</v>
      </c>
      <c r="E8"/>
    </row>
    <row r="9" spans="1:5" ht="45.75" thickBot="1">
      <c r="A9"/>
      <c r="B9" s="465" t="s">
        <v>77</v>
      </c>
      <c r="C9" s="467" t="s">
        <v>338</v>
      </c>
      <c r="D9" s="165" t="s">
        <v>645</v>
      </c>
      <c r="E9"/>
    </row>
    <row r="10" spans="1:5" ht="63" customHeight="1">
      <c r="A10" s="547" t="s">
        <v>540</v>
      </c>
      <c r="B10" s="547"/>
      <c r="C10" s="547"/>
      <c r="D10" s="547"/>
      <c r="E10" s="265"/>
    </row>
    <row r="11" ht="15.75">
      <c r="B11" s="251" t="s">
        <v>339</v>
      </c>
    </row>
  </sheetData>
  <sheetProtection/>
  <mergeCells count="4">
    <mergeCell ref="B2:D2"/>
    <mergeCell ref="B3:D3"/>
    <mergeCell ref="B4:D4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477"/>
  <sheetViews>
    <sheetView zoomScalePageLayoutView="0" workbookViewId="0" topLeftCell="A27">
      <selection activeCell="A16" sqref="A16:IV16"/>
    </sheetView>
  </sheetViews>
  <sheetFormatPr defaultColWidth="9.00390625" defaultRowHeight="12.75"/>
  <cols>
    <col min="1" max="1" width="50.625" style="96" customWidth="1"/>
    <col min="2" max="2" width="58.125" style="96" customWidth="1"/>
    <col min="3" max="3" width="15.25390625" style="494" customWidth="1"/>
    <col min="4" max="4" width="15.00390625" style="96" customWidth="1"/>
    <col min="5" max="16384" width="9.125" style="96" customWidth="1"/>
  </cols>
  <sheetData>
    <row r="1" ht="12.75" hidden="1"/>
    <row r="2" spans="3:4" ht="12.75" hidden="1">
      <c r="C2" s="495" t="s">
        <v>237</v>
      </c>
      <c r="D2" s="87"/>
    </row>
    <row r="3" spans="3:4" ht="12.75" hidden="1">
      <c r="C3" s="495" t="s">
        <v>13</v>
      </c>
      <c r="D3" s="87"/>
    </row>
    <row r="4" spans="3:4" ht="12.75" hidden="1">
      <c r="C4" s="495" t="s">
        <v>14</v>
      </c>
      <c r="D4" s="87"/>
    </row>
    <row r="5" spans="3:4" ht="12.75" hidden="1">
      <c r="C5" s="495" t="s">
        <v>15</v>
      </c>
      <c r="D5" s="91"/>
    </row>
    <row r="6" spans="3:4" ht="12.75" hidden="1">
      <c r="C6" s="495" t="s">
        <v>16</v>
      </c>
      <c r="D6" s="91"/>
    </row>
    <row r="7" spans="3:4" ht="12.75" hidden="1">
      <c r="C7" s="495" t="s">
        <v>17</v>
      </c>
      <c r="D7" s="91"/>
    </row>
    <row r="8" ht="12.75" hidden="1"/>
    <row r="9" spans="2:9" ht="12.75" hidden="1">
      <c r="B9" s="594" t="s">
        <v>238</v>
      </c>
      <c r="C9" s="594"/>
      <c r="D9" s="594"/>
      <c r="E9" s="91"/>
      <c r="F9" s="91"/>
      <c r="G9" s="91"/>
      <c r="H9" s="91"/>
      <c r="I9" s="91"/>
    </row>
    <row r="10" spans="2:9" ht="30" customHeight="1" hidden="1">
      <c r="B10" s="662" t="s">
        <v>239</v>
      </c>
      <c r="C10" s="594"/>
      <c r="D10" s="594"/>
      <c r="E10" s="91"/>
      <c r="F10" s="91"/>
      <c r="G10" s="91"/>
      <c r="H10" s="91"/>
      <c r="I10" s="91"/>
    </row>
    <row r="11" spans="5:9" ht="12.75" hidden="1">
      <c r="E11" s="91"/>
      <c r="F11" s="91"/>
      <c r="G11" s="91"/>
      <c r="H11" s="91"/>
      <c r="I11" s="91"/>
    </row>
    <row r="12" spans="1:4" ht="36" customHeight="1" thickBot="1">
      <c r="A12" s="663" t="s">
        <v>648</v>
      </c>
      <c r="B12" s="663"/>
      <c r="C12" s="663"/>
      <c r="D12" s="663"/>
    </row>
    <row r="13" spans="1:3" ht="30.75" customHeight="1" thickBot="1">
      <c r="A13" s="350" t="s">
        <v>374</v>
      </c>
      <c r="B13" s="351" t="s">
        <v>375</v>
      </c>
      <c r="C13" s="496" t="s">
        <v>11</v>
      </c>
    </row>
    <row r="14" spans="1:3" ht="36.75" customHeight="1" thickBot="1">
      <c r="A14" s="352" t="s">
        <v>650</v>
      </c>
      <c r="B14" s="353">
        <v>1</v>
      </c>
      <c r="C14" s="354">
        <v>0.0022291021671826624</v>
      </c>
    </row>
    <row r="15" spans="1:3" ht="49.5" customHeight="1" thickBot="1">
      <c r="A15" s="352" t="s">
        <v>651</v>
      </c>
      <c r="B15" s="353">
        <v>4</v>
      </c>
      <c r="C15" s="354" t="s">
        <v>294</v>
      </c>
    </row>
    <row r="16" spans="1:3" ht="61.5" customHeight="1" thickBot="1">
      <c r="A16" s="352" t="s">
        <v>652</v>
      </c>
      <c r="B16" s="353">
        <v>2</v>
      </c>
      <c r="C16" s="354">
        <v>0.0022291021671826624</v>
      </c>
    </row>
    <row r="17" spans="1:3" ht="36" customHeight="1" thickBot="1">
      <c r="A17" s="492" t="s">
        <v>653</v>
      </c>
      <c r="B17" s="353">
        <v>3</v>
      </c>
      <c r="C17" s="354">
        <v>0.0030959752321981426</v>
      </c>
    </row>
    <row r="18" spans="1:3" ht="36.75" customHeight="1" thickBot="1">
      <c r="A18" s="352" t="s">
        <v>654</v>
      </c>
      <c r="B18" s="493" t="s">
        <v>655</v>
      </c>
      <c r="C18" s="354">
        <v>0.9</v>
      </c>
    </row>
    <row r="19" spans="1:3" ht="27.75" customHeight="1" thickBot="1">
      <c r="A19" s="352" t="s">
        <v>307</v>
      </c>
      <c r="B19" s="353">
        <v>11</v>
      </c>
      <c r="C19" s="497">
        <v>0.87883</v>
      </c>
    </row>
    <row r="20" spans="1:3" ht="71.25" customHeight="1" thickBot="1">
      <c r="A20" s="492" t="s">
        <v>446</v>
      </c>
      <c r="B20" s="353" t="s">
        <v>376</v>
      </c>
      <c r="C20" s="354">
        <v>0.0427</v>
      </c>
    </row>
    <row r="21" spans="1:3" ht="63.75" customHeight="1" thickBot="1">
      <c r="A21" s="492" t="s">
        <v>447</v>
      </c>
      <c r="B21" s="353" t="s">
        <v>376</v>
      </c>
      <c r="C21" s="354">
        <v>1</v>
      </c>
    </row>
    <row r="22" spans="1:3" ht="61.5" customHeight="1" thickBot="1">
      <c r="A22" s="492" t="s">
        <v>448</v>
      </c>
      <c r="B22" s="353" t="s">
        <v>376</v>
      </c>
      <c r="C22" s="354">
        <v>0.8975</v>
      </c>
    </row>
    <row r="23" spans="1:3" ht="45.75" customHeight="1" thickBot="1">
      <c r="A23" s="492" t="s">
        <v>656</v>
      </c>
      <c r="B23" s="353" t="s">
        <v>376</v>
      </c>
      <c r="C23" s="354" t="s">
        <v>294</v>
      </c>
    </row>
    <row r="24" spans="1:5" s="161" customFormat="1" ht="63" customHeight="1" thickBot="1">
      <c r="A24" s="492" t="s">
        <v>657</v>
      </c>
      <c r="B24" s="353" t="s">
        <v>649</v>
      </c>
      <c r="C24" s="354" t="s">
        <v>294</v>
      </c>
      <c r="E24" s="48"/>
    </row>
    <row r="25" spans="1:4" ht="19.5" thickBot="1">
      <c r="A25" s="492" t="s">
        <v>658</v>
      </c>
      <c r="B25" s="353" t="s">
        <v>649</v>
      </c>
      <c r="C25" s="354" t="s">
        <v>294</v>
      </c>
      <c r="D25" s="98"/>
    </row>
    <row r="26" spans="1:3" ht="39.75" customHeight="1" thickBot="1">
      <c r="A26" s="352" t="s">
        <v>308</v>
      </c>
      <c r="B26" s="353" t="s">
        <v>377</v>
      </c>
      <c r="C26" s="354">
        <v>1</v>
      </c>
    </row>
    <row r="27" spans="1:3" ht="39.75" customHeight="1" thickBot="1">
      <c r="A27" s="352" t="s">
        <v>659</v>
      </c>
      <c r="B27" s="353" t="s">
        <v>377</v>
      </c>
      <c r="C27" s="354" t="s">
        <v>294</v>
      </c>
    </row>
    <row r="28" spans="1:3" ht="32.25" thickBot="1">
      <c r="A28" s="352" t="s">
        <v>660</v>
      </c>
      <c r="B28" s="353" t="s">
        <v>377</v>
      </c>
      <c r="C28" s="354" t="s">
        <v>294</v>
      </c>
    </row>
    <row r="29" spans="1:3" ht="62.25" thickBot="1">
      <c r="A29" s="352" t="s">
        <v>449</v>
      </c>
      <c r="B29" s="353" t="s">
        <v>377</v>
      </c>
      <c r="C29" s="354" t="s">
        <v>294</v>
      </c>
    </row>
    <row r="30" spans="1:3" ht="47.25" thickBot="1">
      <c r="A30" s="352" t="s">
        <v>661</v>
      </c>
      <c r="B30" s="353" t="s">
        <v>377</v>
      </c>
      <c r="C30" s="354">
        <v>0</v>
      </c>
    </row>
    <row r="31" spans="1:3" ht="47.25" thickBot="1">
      <c r="A31" s="352" t="s">
        <v>662</v>
      </c>
      <c r="B31" s="353" t="s">
        <v>377</v>
      </c>
      <c r="C31" s="354">
        <v>0</v>
      </c>
    </row>
    <row r="32" spans="1:3" ht="47.25" thickBot="1">
      <c r="A32" s="352" t="s">
        <v>663</v>
      </c>
      <c r="B32" s="353" t="s">
        <v>377</v>
      </c>
      <c r="C32" s="354" t="s">
        <v>294</v>
      </c>
    </row>
    <row r="36" spans="1:4" ht="15.75">
      <c r="A36" s="547" t="s">
        <v>440</v>
      </c>
      <c r="B36" s="547"/>
      <c r="C36" s="547"/>
      <c r="D36" s="547"/>
    </row>
    <row r="74" ht="12.75"/>
    <row r="96" ht="12.75"/>
    <row r="105" ht="12.75"/>
    <row r="122" ht="12.75"/>
    <row r="253" ht="12.75"/>
    <row r="334" ht="12.75"/>
    <row r="401" ht="12.75"/>
    <row r="477" ht="12.75"/>
  </sheetData>
  <sheetProtection/>
  <mergeCells count="4">
    <mergeCell ref="B9:D9"/>
    <mergeCell ref="B10:D10"/>
    <mergeCell ref="A12:D12"/>
    <mergeCell ref="A36:D36"/>
  </mergeCells>
  <hyperlinks>
    <hyperlink ref="B14" location="P74" display="P74"/>
    <hyperlink ref="B15" location="P122" display="P122"/>
    <hyperlink ref="B16" location="P96" display="P96"/>
    <hyperlink ref="B17" location="P105" display="P105"/>
    <hyperlink ref="B19" location="P253" display="P253"/>
    <hyperlink ref="B20" location="P334" display="P334"/>
    <hyperlink ref="B21" location="P334" display="P334"/>
    <hyperlink ref="B22" location="P334" display="P334"/>
    <hyperlink ref="B23" location="P334" display="P334"/>
    <hyperlink ref="B24" location="P401" display="P401"/>
    <hyperlink ref="B25" location="P401" display="P401"/>
    <hyperlink ref="B26" location="P477" display="P477"/>
    <hyperlink ref="B27" location="P477" display="P477"/>
    <hyperlink ref="B28" location="P477" display="P477"/>
    <hyperlink ref="B29" location="P477" display="P477"/>
    <hyperlink ref="B30" location="P477" display="P477"/>
    <hyperlink ref="B31" location="P477" display="P477"/>
    <hyperlink ref="B32" location="P477" display="P47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M477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2.875" style="498" customWidth="1"/>
    <col min="2" max="2" width="39.00390625" style="498" customWidth="1"/>
    <col min="3" max="3" width="16.75390625" style="498" customWidth="1"/>
    <col min="4" max="4" width="27.75390625" style="498" customWidth="1"/>
    <col min="5" max="8" width="9.125" style="498" customWidth="1"/>
    <col min="9" max="9" width="23.875" style="498" customWidth="1"/>
    <col min="10" max="10" width="29.125" style="498" customWidth="1"/>
    <col min="11" max="11" width="52.875" style="504" customWidth="1"/>
    <col min="12" max="16384" width="9.125" style="498" customWidth="1"/>
  </cols>
  <sheetData>
    <row r="2" spans="2:4" ht="45.75" customHeight="1">
      <c r="B2" s="664" t="s">
        <v>667</v>
      </c>
      <c r="C2" s="664"/>
      <c r="D2" s="664"/>
    </row>
    <row r="3" spans="2:4" ht="20.25" customHeight="1">
      <c r="B3" s="665" t="s">
        <v>347</v>
      </c>
      <c r="C3" s="665"/>
      <c r="D3" s="665"/>
    </row>
    <row r="4" spans="2:4" ht="16.5" thickBot="1">
      <c r="B4" s="499"/>
      <c r="C4" s="500"/>
      <c r="D4" s="500"/>
    </row>
    <row r="5" spans="2:11" ht="45.75" thickBot="1">
      <c r="B5" s="350" t="s">
        <v>374</v>
      </c>
      <c r="C5" s="351" t="s">
        <v>664</v>
      </c>
      <c r="D5" s="351" t="s">
        <v>11</v>
      </c>
      <c r="K5" s="498"/>
    </row>
    <row r="6" spans="2:11" ht="70.5" customHeight="1" thickBot="1">
      <c r="B6" s="352" t="s">
        <v>669</v>
      </c>
      <c r="C6" s="353" t="s">
        <v>665</v>
      </c>
      <c r="D6" s="491">
        <v>1</v>
      </c>
      <c r="K6" s="498"/>
    </row>
    <row r="7" spans="2:11" ht="70.5" customHeight="1" thickBot="1">
      <c r="B7" s="352" t="s">
        <v>670</v>
      </c>
      <c r="C7" s="353" t="s">
        <v>666</v>
      </c>
      <c r="D7" s="491" t="s">
        <v>668</v>
      </c>
      <c r="K7" s="498"/>
    </row>
    <row r="8" spans="2:39" s="502" customFormat="1" ht="70.5" customHeight="1" thickBot="1">
      <c r="B8" s="352" t="s">
        <v>671</v>
      </c>
      <c r="C8" s="353" t="s">
        <v>666</v>
      </c>
      <c r="D8" s="491" t="s">
        <v>294</v>
      </c>
      <c r="E8" s="501"/>
      <c r="F8" s="501"/>
      <c r="G8" s="501"/>
      <c r="H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</row>
    <row r="9" spans="2:11" ht="70.5" customHeight="1" thickBot="1">
      <c r="B9" s="352" t="s">
        <v>672</v>
      </c>
      <c r="C9" s="353" t="s">
        <v>666</v>
      </c>
      <c r="D9" s="491" t="s">
        <v>294</v>
      </c>
      <c r="K9" s="498"/>
    </row>
    <row r="10" spans="2:11" ht="70.5" customHeight="1" thickBot="1">
      <c r="B10" s="352" t="s">
        <v>673</v>
      </c>
      <c r="C10" s="353" t="s">
        <v>666</v>
      </c>
      <c r="D10" s="491">
        <v>0</v>
      </c>
      <c r="K10" s="498"/>
    </row>
    <row r="11" spans="2:11" ht="70.5" customHeight="1" thickBot="1">
      <c r="B11" s="352" t="s">
        <v>674</v>
      </c>
      <c r="C11" s="353" t="s">
        <v>666</v>
      </c>
      <c r="D11" s="491">
        <v>0</v>
      </c>
      <c r="K11" s="498"/>
    </row>
    <row r="12" spans="2:4" ht="32.25" thickBot="1">
      <c r="B12" s="352" t="s">
        <v>675</v>
      </c>
      <c r="C12" s="353" t="s">
        <v>666</v>
      </c>
      <c r="D12" s="491" t="s">
        <v>294</v>
      </c>
    </row>
    <row r="13" spans="2:11" ht="67.5" customHeight="1" thickBot="1">
      <c r="B13" s="352" t="s">
        <v>676</v>
      </c>
      <c r="C13" s="353" t="s">
        <v>666</v>
      </c>
      <c r="D13" s="491">
        <v>0.65</v>
      </c>
      <c r="E13" s="503"/>
      <c r="K13" s="498"/>
    </row>
    <row r="17" spans="2:4" ht="15.75">
      <c r="B17" s="666" t="s">
        <v>450</v>
      </c>
      <c r="C17" s="666"/>
      <c r="D17" s="666"/>
    </row>
    <row r="477" ht="12.75"/>
  </sheetData>
  <sheetProtection/>
  <mergeCells count="3">
    <mergeCell ref="B2:D2"/>
    <mergeCell ref="B3:D3"/>
    <mergeCell ref="B17:D17"/>
  </mergeCells>
  <hyperlinks>
    <hyperlink ref="C6" location="P477" display="P477"/>
    <hyperlink ref="C7" location="P477" display="P477"/>
    <hyperlink ref="C8" location="P477" display="P477"/>
    <hyperlink ref="C9" location="P477" display="P477"/>
    <hyperlink ref="C10" location="P477" display="P477"/>
    <hyperlink ref="C11" location="P477" display="P477"/>
    <hyperlink ref="C12" location="P477" display="P477"/>
    <hyperlink ref="C13" location="P477" display="P47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Z13"/>
  <sheetViews>
    <sheetView zoomScalePageLayoutView="0" workbookViewId="0" topLeftCell="A1">
      <selection activeCell="BH27" sqref="BH27"/>
    </sheetView>
  </sheetViews>
  <sheetFormatPr defaultColWidth="0.875" defaultRowHeight="12.75"/>
  <cols>
    <col min="1" max="16384" width="0.875" style="230" customWidth="1"/>
  </cols>
  <sheetData>
    <row r="1" s="228" customFormat="1" ht="15.75">
      <c r="CZ1" s="231" t="s">
        <v>324</v>
      </c>
    </row>
    <row r="2" s="228" customFormat="1" ht="15.75"/>
    <row r="3" spans="1:104" s="228" customFormat="1" ht="67.5" customHeight="1">
      <c r="A3" s="685" t="s">
        <v>325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685"/>
      <c r="AR3" s="685"/>
      <c r="AS3" s="685"/>
      <c r="AT3" s="685"/>
      <c r="AU3" s="685"/>
      <c r="AV3" s="685"/>
      <c r="AW3" s="685"/>
      <c r="AX3" s="685"/>
      <c r="AY3" s="685"/>
      <c r="AZ3" s="685"/>
      <c r="BA3" s="685"/>
      <c r="BB3" s="685"/>
      <c r="BC3" s="685"/>
      <c r="BD3" s="685"/>
      <c r="BE3" s="685"/>
      <c r="BF3" s="685"/>
      <c r="BG3" s="685"/>
      <c r="BH3" s="685"/>
      <c r="BI3" s="685"/>
      <c r="BJ3" s="685"/>
      <c r="BK3" s="685"/>
      <c r="BL3" s="685"/>
      <c r="BM3" s="685"/>
      <c r="BN3" s="685"/>
      <c r="BO3" s="685"/>
      <c r="BP3" s="685"/>
      <c r="BQ3" s="685"/>
      <c r="BR3" s="685"/>
      <c r="BS3" s="685"/>
      <c r="BT3" s="685"/>
      <c r="BU3" s="685"/>
      <c r="BV3" s="685"/>
      <c r="BW3" s="685"/>
      <c r="BX3" s="685"/>
      <c r="BY3" s="685"/>
      <c r="BZ3" s="685"/>
      <c r="CA3" s="685"/>
      <c r="CB3" s="685"/>
      <c r="CC3" s="685"/>
      <c r="CD3" s="685"/>
      <c r="CE3" s="685"/>
      <c r="CF3" s="685"/>
      <c r="CG3" s="685"/>
      <c r="CH3" s="685"/>
      <c r="CI3" s="685"/>
      <c r="CJ3" s="685"/>
      <c r="CK3" s="685"/>
      <c r="CL3" s="685"/>
      <c r="CM3" s="685"/>
      <c r="CN3" s="685"/>
      <c r="CO3" s="685"/>
      <c r="CP3" s="685"/>
      <c r="CQ3" s="685"/>
      <c r="CR3" s="685"/>
      <c r="CS3" s="685"/>
      <c r="CT3" s="685"/>
      <c r="CU3" s="685"/>
      <c r="CV3" s="685"/>
      <c r="CW3" s="685"/>
      <c r="CX3" s="685"/>
      <c r="CY3" s="685"/>
      <c r="CZ3" s="685"/>
    </row>
    <row r="4" s="228" customFormat="1" ht="9" customHeight="1"/>
    <row r="5" spans="1:104" s="228" customFormat="1" ht="15.75">
      <c r="A5" s="684"/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84"/>
      <c r="AK5" s="684"/>
      <c r="AL5" s="684"/>
      <c r="AM5" s="684"/>
      <c r="AN5" s="684"/>
      <c r="AO5" s="684"/>
      <c r="AP5" s="684"/>
      <c r="AQ5" s="684"/>
      <c r="AR5" s="684"/>
      <c r="AS5" s="684"/>
      <c r="AT5" s="684"/>
      <c r="AU5" s="684"/>
      <c r="AV5" s="684"/>
      <c r="AW5" s="684"/>
      <c r="AX5" s="684"/>
      <c r="AY5" s="684"/>
      <c r="AZ5" s="684"/>
      <c r="BA5" s="684"/>
      <c r="BB5" s="684"/>
      <c r="BC5" s="684"/>
      <c r="BD5" s="684"/>
      <c r="BE5" s="684"/>
      <c r="BF5" s="684"/>
      <c r="BG5" s="684"/>
      <c r="BH5" s="684"/>
      <c r="BI5" s="684"/>
      <c r="BJ5" s="684"/>
      <c r="BK5" s="684"/>
      <c r="BL5" s="684"/>
      <c r="BM5" s="684"/>
      <c r="BN5" s="684"/>
      <c r="BO5" s="684"/>
      <c r="BP5" s="684"/>
      <c r="BQ5" s="684"/>
      <c r="BR5" s="684"/>
      <c r="BS5" s="684"/>
      <c r="BT5" s="684"/>
      <c r="BU5" s="684"/>
      <c r="BV5" s="684"/>
      <c r="BW5" s="684"/>
      <c r="BX5" s="684"/>
      <c r="BY5" s="684"/>
      <c r="BZ5" s="684"/>
      <c r="CA5" s="684"/>
      <c r="CB5" s="684"/>
      <c r="CC5" s="684"/>
      <c r="CD5" s="684"/>
      <c r="CE5" s="684"/>
      <c r="CF5" s="684"/>
      <c r="CG5" s="684"/>
      <c r="CH5" s="684"/>
      <c r="CI5" s="684"/>
      <c r="CJ5" s="684"/>
      <c r="CK5" s="684"/>
      <c r="CL5" s="684"/>
      <c r="CM5" s="684"/>
      <c r="CN5" s="684"/>
      <c r="CO5" s="684"/>
      <c r="CP5" s="684"/>
      <c r="CQ5" s="684"/>
      <c r="CR5" s="684"/>
      <c r="CS5" s="684"/>
      <c r="CT5" s="684"/>
      <c r="CU5" s="684"/>
      <c r="CV5" s="684"/>
      <c r="CW5" s="684"/>
      <c r="CX5" s="684"/>
      <c r="CY5" s="684"/>
      <c r="CZ5" s="684"/>
    </row>
    <row r="6" spans="1:104" s="228" customFormat="1" ht="15.75">
      <c r="A6" s="667" t="s">
        <v>326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7"/>
      <c r="AS6" s="667"/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67"/>
      <c r="BE6" s="667"/>
      <c r="BF6" s="667"/>
      <c r="BG6" s="667"/>
      <c r="BH6" s="667"/>
      <c r="BI6" s="667"/>
      <c r="BJ6" s="667"/>
      <c r="BK6" s="667"/>
      <c r="BL6" s="667"/>
      <c r="BM6" s="667"/>
      <c r="BN6" s="667"/>
      <c r="BO6" s="667"/>
      <c r="BP6" s="667"/>
      <c r="BQ6" s="667"/>
      <c r="BR6" s="667"/>
      <c r="BS6" s="667"/>
      <c r="BT6" s="667"/>
      <c r="BU6" s="667"/>
      <c r="BV6" s="667"/>
      <c r="BW6" s="667"/>
      <c r="BX6" s="667"/>
      <c r="BY6" s="667"/>
      <c r="BZ6" s="667"/>
      <c r="CA6" s="667"/>
      <c r="CB6" s="667"/>
      <c r="CC6" s="667"/>
      <c r="CD6" s="667"/>
      <c r="CE6" s="667"/>
      <c r="CF6" s="667"/>
      <c r="CG6" s="667"/>
      <c r="CH6" s="667"/>
      <c r="CI6" s="667"/>
      <c r="CJ6" s="667"/>
      <c r="CK6" s="667"/>
      <c r="CL6" s="667"/>
      <c r="CM6" s="667"/>
      <c r="CN6" s="667"/>
      <c r="CO6" s="667"/>
      <c r="CP6" s="667"/>
      <c r="CQ6" s="667"/>
      <c r="CR6" s="667"/>
      <c r="CS6" s="667"/>
      <c r="CT6" s="667"/>
      <c r="CU6" s="667"/>
      <c r="CV6" s="667"/>
      <c r="CW6" s="667"/>
      <c r="CX6" s="667"/>
      <c r="CY6" s="667"/>
      <c r="CZ6" s="667"/>
    </row>
    <row r="7" ht="21" customHeight="1"/>
    <row r="8" spans="1:104" s="232" customFormat="1" ht="30" customHeight="1">
      <c r="A8" s="686" t="s">
        <v>7</v>
      </c>
      <c r="B8" s="687"/>
      <c r="C8" s="687"/>
      <c r="D8" s="687"/>
      <c r="E8" s="687"/>
      <c r="F8" s="687"/>
      <c r="G8" s="688"/>
      <c r="H8" s="686" t="s">
        <v>327</v>
      </c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  <c r="BB8" s="687"/>
      <c r="BC8" s="687"/>
      <c r="BD8" s="687"/>
      <c r="BE8" s="687"/>
      <c r="BF8" s="687"/>
      <c r="BG8" s="687"/>
      <c r="BH8" s="687"/>
      <c r="BI8" s="687"/>
      <c r="BJ8" s="687"/>
      <c r="BK8" s="687"/>
      <c r="BL8" s="688"/>
      <c r="BM8" s="686" t="s">
        <v>328</v>
      </c>
      <c r="BN8" s="687"/>
      <c r="BO8" s="687"/>
      <c r="BP8" s="687"/>
      <c r="BQ8" s="687"/>
      <c r="BR8" s="687"/>
      <c r="BS8" s="687"/>
      <c r="BT8" s="687"/>
      <c r="BU8" s="687"/>
      <c r="BV8" s="687"/>
      <c r="BW8" s="687"/>
      <c r="BX8" s="687"/>
      <c r="BY8" s="687"/>
      <c r="BZ8" s="687"/>
      <c r="CA8" s="687"/>
      <c r="CB8" s="687"/>
      <c r="CC8" s="687"/>
      <c r="CD8" s="687"/>
      <c r="CE8" s="687"/>
      <c r="CF8" s="687"/>
      <c r="CG8" s="687"/>
      <c r="CH8" s="687"/>
      <c r="CI8" s="687"/>
      <c r="CJ8" s="687"/>
      <c r="CK8" s="687"/>
      <c r="CL8" s="687"/>
      <c r="CM8" s="687"/>
      <c r="CN8" s="687"/>
      <c r="CO8" s="687"/>
      <c r="CP8" s="687"/>
      <c r="CQ8" s="687"/>
      <c r="CR8" s="687"/>
      <c r="CS8" s="687"/>
      <c r="CT8" s="687"/>
      <c r="CU8" s="687"/>
      <c r="CV8" s="687"/>
      <c r="CW8" s="687"/>
      <c r="CX8" s="687"/>
      <c r="CY8" s="687"/>
      <c r="CZ8" s="688"/>
    </row>
    <row r="9" spans="1:104" s="234" customFormat="1" ht="45.75" customHeight="1">
      <c r="A9" s="668">
        <v>1</v>
      </c>
      <c r="B9" s="669"/>
      <c r="C9" s="669"/>
      <c r="D9" s="669"/>
      <c r="E9" s="669"/>
      <c r="F9" s="669"/>
      <c r="G9" s="670"/>
      <c r="H9" s="233"/>
      <c r="I9" s="674" t="s">
        <v>329</v>
      </c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674"/>
      <c r="AN9" s="674"/>
      <c r="AO9" s="674"/>
      <c r="AP9" s="674"/>
      <c r="AQ9" s="674"/>
      <c r="AR9" s="674"/>
      <c r="AS9" s="674"/>
      <c r="AT9" s="674"/>
      <c r="AU9" s="674"/>
      <c r="AV9" s="674"/>
      <c r="AW9" s="674"/>
      <c r="AX9" s="674"/>
      <c r="AY9" s="674"/>
      <c r="AZ9" s="674"/>
      <c r="BA9" s="674"/>
      <c r="BB9" s="674"/>
      <c r="BC9" s="674"/>
      <c r="BD9" s="674"/>
      <c r="BE9" s="674"/>
      <c r="BF9" s="674"/>
      <c r="BG9" s="674"/>
      <c r="BH9" s="674"/>
      <c r="BI9" s="674"/>
      <c r="BJ9" s="674"/>
      <c r="BK9" s="674"/>
      <c r="BL9" s="675"/>
      <c r="BM9" s="678" t="s">
        <v>330</v>
      </c>
      <c r="BN9" s="679"/>
      <c r="BO9" s="679"/>
      <c r="BP9" s="679"/>
      <c r="BQ9" s="679"/>
      <c r="BR9" s="679"/>
      <c r="BS9" s="679"/>
      <c r="BT9" s="679"/>
      <c r="BU9" s="679"/>
      <c r="BV9" s="679"/>
      <c r="BW9" s="679"/>
      <c r="BX9" s="679"/>
      <c r="BY9" s="679"/>
      <c r="BZ9" s="679"/>
      <c r="CA9" s="679"/>
      <c r="CB9" s="679"/>
      <c r="CC9" s="679"/>
      <c r="CD9" s="679"/>
      <c r="CE9" s="679"/>
      <c r="CF9" s="679"/>
      <c r="CG9" s="679"/>
      <c r="CH9" s="679"/>
      <c r="CI9" s="679"/>
      <c r="CJ9" s="679"/>
      <c r="CK9" s="679"/>
      <c r="CL9" s="679"/>
      <c r="CM9" s="679"/>
      <c r="CN9" s="679"/>
      <c r="CO9" s="679"/>
      <c r="CP9" s="679"/>
      <c r="CQ9" s="679"/>
      <c r="CR9" s="679"/>
      <c r="CS9" s="679"/>
      <c r="CT9" s="679"/>
      <c r="CU9" s="679"/>
      <c r="CV9" s="679"/>
      <c r="CW9" s="679"/>
      <c r="CX9" s="679"/>
      <c r="CY9" s="679"/>
      <c r="CZ9" s="680"/>
    </row>
    <row r="10" spans="1:104" s="234" customFormat="1" ht="16.5" customHeight="1">
      <c r="A10" s="671"/>
      <c r="B10" s="672"/>
      <c r="C10" s="672"/>
      <c r="D10" s="672"/>
      <c r="E10" s="672"/>
      <c r="F10" s="672"/>
      <c r="G10" s="673"/>
      <c r="H10" s="235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676"/>
      <c r="AL10" s="676"/>
      <c r="AM10" s="676"/>
      <c r="AN10" s="676"/>
      <c r="AO10" s="676"/>
      <c r="AP10" s="676"/>
      <c r="AQ10" s="676"/>
      <c r="AR10" s="676"/>
      <c r="AS10" s="676"/>
      <c r="AT10" s="676"/>
      <c r="AU10" s="676"/>
      <c r="AV10" s="676"/>
      <c r="AW10" s="676"/>
      <c r="AX10" s="676"/>
      <c r="AY10" s="676"/>
      <c r="AZ10" s="676"/>
      <c r="BA10" s="676"/>
      <c r="BB10" s="676"/>
      <c r="BC10" s="676"/>
      <c r="BD10" s="676"/>
      <c r="BE10" s="676"/>
      <c r="BF10" s="676"/>
      <c r="BG10" s="676"/>
      <c r="BH10" s="676"/>
      <c r="BI10" s="676"/>
      <c r="BJ10" s="676"/>
      <c r="BK10" s="676"/>
      <c r="BL10" s="677"/>
      <c r="BM10" s="681"/>
      <c r="BN10" s="682"/>
      <c r="BO10" s="682"/>
      <c r="BP10" s="682"/>
      <c r="BQ10" s="682"/>
      <c r="BR10" s="682"/>
      <c r="BS10" s="682"/>
      <c r="BT10" s="682"/>
      <c r="BU10" s="682"/>
      <c r="BV10" s="682"/>
      <c r="BW10" s="682"/>
      <c r="BX10" s="682"/>
      <c r="BY10" s="682"/>
      <c r="BZ10" s="682"/>
      <c r="CA10" s="682"/>
      <c r="CB10" s="682"/>
      <c r="CC10" s="682"/>
      <c r="CD10" s="682"/>
      <c r="CE10" s="682"/>
      <c r="CF10" s="682"/>
      <c r="CG10" s="682"/>
      <c r="CH10" s="682"/>
      <c r="CI10" s="682"/>
      <c r="CJ10" s="682"/>
      <c r="CK10" s="682"/>
      <c r="CL10" s="682"/>
      <c r="CM10" s="682"/>
      <c r="CN10" s="682"/>
      <c r="CO10" s="682"/>
      <c r="CP10" s="682"/>
      <c r="CQ10" s="682"/>
      <c r="CR10" s="682"/>
      <c r="CS10" s="682"/>
      <c r="CT10" s="682"/>
      <c r="CU10" s="682"/>
      <c r="CV10" s="682"/>
      <c r="CW10" s="682"/>
      <c r="CX10" s="682"/>
      <c r="CY10" s="682"/>
      <c r="CZ10" s="683"/>
    </row>
    <row r="12" spans="1:104" s="228" customFormat="1" ht="15.75">
      <c r="A12" s="684"/>
      <c r="B12" s="684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684"/>
      <c r="AL12" s="684"/>
      <c r="AM12" s="684"/>
      <c r="AN12" s="684"/>
      <c r="AO12" s="684"/>
      <c r="AP12" s="684"/>
      <c r="AQ12" s="684"/>
      <c r="AR12" s="684"/>
      <c r="AS12" s="684"/>
      <c r="AT12" s="684"/>
      <c r="AU12" s="684"/>
      <c r="AV12" s="684"/>
      <c r="AW12" s="684"/>
      <c r="AX12" s="684"/>
      <c r="AY12" s="684"/>
      <c r="AZ12" s="684"/>
      <c r="BA12" s="684"/>
      <c r="BB12" s="684"/>
      <c r="BC12" s="684"/>
      <c r="BD12" s="684"/>
      <c r="BE12" s="684"/>
      <c r="BF12" s="684"/>
      <c r="BG12" s="684"/>
      <c r="BH12" s="684"/>
      <c r="BI12" s="684"/>
      <c r="BJ12" s="684"/>
      <c r="BK12" s="684"/>
      <c r="BL12" s="684"/>
      <c r="BM12" s="684"/>
      <c r="BN12" s="684"/>
      <c r="BO12" s="684"/>
      <c r="BP12" s="684"/>
      <c r="BQ12" s="684"/>
      <c r="BR12" s="684"/>
      <c r="BS12" s="684"/>
      <c r="BT12" s="684"/>
      <c r="BU12" s="684"/>
      <c r="BV12" s="684"/>
      <c r="BW12" s="684"/>
      <c r="BX12" s="684"/>
      <c r="BY12" s="684"/>
      <c r="BZ12" s="684"/>
      <c r="CA12" s="684"/>
      <c r="CB12" s="684"/>
      <c r="CC12" s="684"/>
      <c r="CD12" s="684"/>
      <c r="CE12" s="684"/>
      <c r="CF12" s="684"/>
      <c r="CG12" s="684"/>
      <c r="CH12" s="684"/>
      <c r="CI12" s="684"/>
      <c r="CJ12" s="684"/>
      <c r="CK12" s="684"/>
      <c r="CL12" s="684"/>
      <c r="CM12" s="684"/>
      <c r="CN12" s="684"/>
      <c r="CO12" s="684"/>
      <c r="CP12" s="684"/>
      <c r="CQ12" s="684"/>
      <c r="CR12" s="684"/>
      <c r="CS12" s="684"/>
      <c r="CT12" s="684"/>
      <c r="CU12" s="684"/>
      <c r="CV12" s="684"/>
      <c r="CW12" s="684"/>
      <c r="CX12" s="684"/>
      <c r="CY12" s="684"/>
      <c r="CZ12" s="684"/>
    </row>
    <row r="13" spans="1:104" s="229" customFormat="1" ht="13.5" customHeight="1">
      <c r="A13" s="667" t="s">
        <v>321</v>
      </c>
      <c r="B13" s="667"/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 t="s">
        <v>322</v>
      </c>
      <c r="AN13" s="667"/>
      <c r="AO13" s="667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7"/>
      <c r="BB13" s="667"/>
      <c r="BC13" s="667"/>
      <c r="BD13" s="667"/>
      <c r="BE13" s="667"/>
      <c r="BF13" s="667"/>
      <c r="BG13" s="667"/>
      <c r="BH13" s="667"/>
      <c r="BI13" s="667"/>
      <c r="BJ13" s="667"/>
      <c r="BK13" s="667"/>
      <c r="BL13" s="667"/>
      <c r="BM13" s="667"/>
      <c r="BN13" s="667"/>
      <c r="BO13" s="667"/>
      <c r="BP13" s="667"/>
      <c r="BQ13" s="667"/>
      <c r="BR13" s="667"/>
      <c r="BS13" s="667"/>
      <c r="BT13" s="667"/>
      <c r="BU13" s="667"/>
      <c r="BV13" s="667"/>
      <c r="BW13" s="667"/>
      <c r="BX13" s="667"/>
      <c r="BY13" s="667" t="s">
        <v>323</v>
      </c>
      <c r="BZ13" s="667"/>
      <c r="CA13" s="667"/>
      <c r="CB13" s="667"/>
      <c r="CC13" s="667"/>
      <c r="CD13" s="667"/>
      <c r="CE13" s="667"/>
      <c r="CF13" s="667"/>
      <c r="CG13" s="667"/>
      <c r="CH13" s="667"/>
      <c r="CI13" s="667"/>
      <c r="CJ13" s="667"/>
      <c r="CK13" s="667"/>
      <c r="CL13" s="667"/>
      <c r="CM13" s="667"/>
      <c r="CN13" s="667"/>
      <c r="CO13" s="667"/>
      <c r="CP13" s="667"/>
      <c r="CQ13" s="667"/>
      <c r="CR13" s="667"/>
      <c r="CS13" s="667"/>
      <c r="CT13" s="667"/>
      <c r="CU13" s="667"/>
      <c r="CV13" s="667"/>
      <c r="CW13" s="667"/>
      <c r="CX13" s="667"/>
      <c r="CY13" s="667"/>
      <c r="CZ13" s="667"/>
    </row>
    <row r="14" ht="3" customHeight="1"/>
  </sheetData>
  <sheetProtection/>
  <mergeCells count="16">
    <mergeCell ref="A3:CZ3"/>
    <mergeCell ref="A5:CZ5"/>
    <mergeCell ref="A6:CZ6"/>
    <mergeCell ref="A8:G8"/>
    <mergeCell ref="H8:BL8"/>
    <mergeCell ref="BM8:CZ8"/>
    <mergeCell ref="A13:AL13"/>
    <mergeCell ref="AM13:BX13"/>
    <mergeCell ref="BY13:CZ13"/>
    <mergeCell ref="A9:G10"/>
    <mergeCell ref="I9:BL10"/>
    <mergeCell ref="BM9:CZ9"/>
    <mergeCell ref="BM10:CZ10"/>
    <mergeCell ref="A12:AL12"/>
    <mergeCell ref="AM12:BX12"/>
    <mergeCell ref="BY12:CZ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36"/>
  <sheetViews>
    <sheetView zoomScale="75" zoomScaleNormal="75" zoomScalePageLayoutView="0" workbookViewId="0" topLeftCell="A26">
      <selection activeCell="AF24" sqref="AF24"/>
    </sheetView>
  </sheetViews>
  <sheetFormatPr defaultColWidth="9.00390625" defaultRowHeight="12.75"/>
  <cols>
    <col min="1" max="1" width="6.625" style="306" customWidth="1"/>
    <col min="2" max="2" width="8.00390625" style="306" customWidth="1"/>
    <col min="3" max="3" width="6.375" style="306" customWidth="1"/>
    <col min="4" max="4" width="17.875" style="306" customWidth="1"/>
    <col min="5" max="5" width="6.625" style="306" customWidth="1"/>
    <col min="6" max="6" width="13.875" style="306" customWidth="1"/>
    <col min="7" max="7" width="14.00390625" style="306" customWidth="1"/>
    <col min="8" max="8" width="6.75390625" style="306" customWidth="1"/>
    <col min="9" max="9" width="12.375" style="331" customWidth="1"/>
    <col min="10" max="10" width="5.75390625" style="306" customWidth="1"/>
    <col min="11" max="11" width="6.375" style="306" customWidth="1"/>
    <col min="12" max="12" width="10.75390625" style="306" customWidth="1"/>
    <col min="13" max="13" width="13.625" style="306" customWidth="1"/>
    <col min="14" max="14" width="13.00390625" style="306" customWidth="1"/>
    <col min="15" max="17" width="9.125" style="306" customWidth="1"/>
    <col min="18" max="18" width="9.00390625" style="306" customWidth="1"/>
    <col min="19" max="20" width="6.25390625" style="306" customWidth="1"/>
    <col min="21" max="21" width="6.125" style="306" customWidth="1"/>
    <col min="22" max="22" width="11.00390625" style="306" customWidth="1"/>
    <col min="23" max="23" width="6.875" style="306" customWidth="1"/>
    <col min="24" max="24" width="11.875" style="306" customWidth="1"/>
    <col min="25" max="25" width="7.25390625" style="306" customWidth="1"/>
    <col min="26" max="26" width="9.875" style="306" customWidth="1"/>
    <col min="27" max="27" width="9.25390625" style="306" customWidth="1"/>
    <col min="28" max="28" width="6.875" style="306" customWidth="1"/>
    <col min="29" max="29" width="6.75390625" style="306" customWidth="1"/>
    <col min="30" max="30" width="9.375" style="335" bestFit="1" customWidth="1"/>
    <col min="31" max="31" width="0" style="306" hidden="1" customWidth="1"/>
    <col min="32" max="16384" width="9.125" style="306" customWidth="1"/>
  </cols>
  <sheetData>
    <row r="1" spans="1:30" s="305" customFormat="1" ht="16.5">
      <c r="A1" s="708"/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</row>
    <row r="2" spans="1:30" s="305" customFormat="1" ht="16.5">
      <c r="A2" s="385" t="s">
        <v>378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4" t="s">
        <v>379</v>
      </c>
      <c r="S2" s="386">
        <v>2017</v>
      </c>
      <c r="T2" t="s">
        <v>380</v>
      </c>
      <c r="U2" s="384"/>
      <c r="V2" s="384"/>
      <c r="W2" s="384"/>
      <c r="X2" s="384"/>
      <c r="Y2" s="387"/>
      <c r="Z2" s="387"/>
      <c r="AA2" s="387"/>
      <c r="AB2" s="387"/>
      <c r="AC2" s="387"/>
      <c r="AD2" s="384"/>
    </row>
    <row r="3" spans="1:30" s="305" customFormat="1" ht="16.5">
      <c r="A3" s="709" t="s">
        <v>340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384"/>
      <c r="X3" s="384"/>
      <c r="Y3" s="387"/>
      <c r="Z3" s="387"/>
      <c r="AA3" s="387"/>
      <c r="AB3" s="387"/>
      <c r="AC3" s="387"/>
      <c r="AD3" s="384"/>
    </row>
    <row r="4" spans="1:30" s="305" customFormat="1" ht="16.5">
      <c r="A4" s="710" t="s">
        <v>381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388"/>
      <c r="X4" s="388"/>
      <c r="Y4" s="388"/>
      <c r="Z4" s="388"/>
      <c r="AA4" s="388"/>
      <c r="AB4" s="388"/>
      <c r="AC4" s="388"/>
      <c r="AD4" s="384"/>
    </row>
    <row r="5" spans="1:30" s="307" customFormat="1" ht="27.75" customHeight="1" thickBot="1">
      <c r="A5" s="389"/>
      <c r="B5" s="389"/>
      <c r="C5" s="389"/>
      <c r="D5" s="389"/>
      <c r="E5" s="389"/>
      <c r="F5" s="389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1"/>
      <c r="V5" s="391"/>
      <c r="W5" s="391"/>
      <c r="X5" s="391"/>
      <c r="Y5" s="391"/>
      <c r="Z5" s="391"/>
      <c r="AA5" s="391"/>
      <c r="AB5" s="391"/>
      <c r="AC5" s="391"/>
      <c r="AD5" s="392"/>
    </row>
    <row r="6" spans="1:30" s="305" customFormat="1" ht="32.25" customHeight="1" thickBot="1">
      <c r="A6" s="695" t="s">
        <v>382</v>
      </c>
      <c r="B6" s="696"/>
      <c r="C6" s="696"/>
      <c r="D6" s="696"/>
      <c r="E6" s="696"/>
      <c r="F6" s="696"/>
      <c r="G6" s="696"/>
      <c r="H6" s="696"/>
      <c r="I6" s="712"/>
      <c r="J6" s="713" t="s">
        <v>383</v>
      </c>
      <c r="K6" s="693" t="s">
        <v>384</v>
      </c>
      <c r="L6" s="696" t="s">
        <v>385</v>
      </c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7"/>
      <c r="Y6" s="706" t="s">
        <v>386</v>
      </c>
      <c r="Z6" s="698" t="s">
        <v>387</v>
      </c>
      <c r="AA6" s="699"/>
      <c r="AB6" s="700"/>
      <c r="AC6" s="704" t="s">
        <v>388</v>
      </c>
      <c r="AD6" s="384"/>
    </row>
    <row r="7" spans="1:30" s="305" customFormat="1" ht="171.75" customHeight="1" thickBot="1">
      <c r="A7" s="693" t="s">
        <v>389</v>
      </c>
      <c r="B7" s="693" t="s">
        <v>390</v>
      </c>
      <c r="C7" s="693" t="s">
        <v>391</v>
      </c>
      <c r="D7" s="693" t="s">
        <v>392</v>
      </c>
      <c r="E7" s="693" t="s">
        <v>393</v>
      </c>
      <c r="F7" s="693" t="s">
        <v>394</v>
      </c>
      <c r="G7" s="693" t="s">
        <v>320</v>
      </c>
      <c r="H7" s="693" t="s">
        <v>395</v>
      </c>
      <c r="I7" s="693" t="s">
        <v>396</v>
      </c>
      <c r="J7" s="714"/>
      <c r="K7" s="694"/>
      <c r="L7" s="704" t="s">
        <v>397</v>
      </c>
      <c r="M7" s="693" t="s">
        <v>398</v>
      </c>
      <c r="N7" s="693" t="s">
        <v>399</v>
      </c>
      <c r="O7" s="695" t="s">
        <v>400</v>
      </c>
      <c r="P7" s="696"/>
      <c r="Q7" s="696"/>
      <c r="R7" s="696"/>
      <c r="S7" s="696"/>
      <c r="T7" s="696"/>
      <c r="U7" s="696"/>
      <c r="V7" s="696"/>
      <c r="W7" s="697"/>
      <c r="X7" s="693" t="s">
        <v>401</v>
      </c>
      <c r="Y7" s="707"/>
      <c r="Z7" s="701"/>
      <c r="AA7" s="702"/>
      <c r="AB7" s="703"/>
      <c r="AC7" s="705"/>
      <c r="AD7" s="384"/>
    </row>
    <row r="8" spans="1:30" s="305" customFormat="1" ht="63.75" customHeight="1" thickBot="1">
      <c r="A8" s="694"/>
      <c r="B8" s="694"/>
      <c r="C8" s="694"/>
      <c r="D8" s="694"/>
      <c r="E8" s="694"/>
      <c r="F8" s="694"/>
      <c r="G8" s="694"/>
      <c r="H8" s="694"/>
      <c r="I8" s="694"/>
      <c r="J8" s="714"/>
      <c r="K8" s="694"/>
      <c r="L8" s="705"/>
      <c r="M8" s="694"/>
      <c r="N8" s="694"/>
      <c r="O8" s="693" t="s">
        <v>402</v>
      </c>
      <c r="P8" s="695" t="s">
        <v>403</v>
      </c>
      <c r="Q8" s="696"/>
      <c r="R8" s="697"/>
      <c r="S8" s="695" t="s">
        <v>404</v>
      </c>
      <c r="T8" s="696"/>
      <c r="U8" s="696"/>
      <c r="V8" s="697"/>
      <c r="W8" s="693" t="s">
        <v>405</v>
      </c>
      <c r="X8" s="694"/>
      <c r="Y8" s="707"/>
      <c r="Z8" s="715" t="s">
        <v>406</v>
      </c>
      <c r="AA8" s="693" t="s">
        <v>407</v>
      </c>
      <c r="AB8" s="693" t="s">
        <v>408</v>
      </c>
      <c r="AC8" s="705"/>
      <c r="AD8" s="384"/>
    </row>
    <row r="9" spans="1:31" s="305" customFormat="1" ht="124.5" thickBot="1">
      <c r="A9" s="694"/>
      <c r="B9" s="694"/>
      <c r="C9" s="694"/>
      <c r="D9" s="694"/>
      <c r="E9" s="694"/>
      <c r="F9" s="694"/>
      <c r="G9" s="694"/>
      <c r="H9" s="694"/>
      <c r="I9" s="694"/>
      <c r="J9" s="714"/>
      <c r="K9" s="694"/>
      <c r="L9" s="705"/>
      <c r="M9" s="694"/>
      <c r="N9" s="694"/>
      <c r="O9" s="694"/>
      <c r="P9" s="393" t="s">
        <v>409</v>
      </c>
      <c r="Q9" s="393" t="s">
        <v>410</v>
      </c>
      <c r="R9" s="393" t="s">
        <v>411</v>
      </c>
      <c r="S9" s="393" t="s">
        <v>412</v>
      </c>
      <c r="T9" s="393" t="s">
        <v>413</v>
      </c>
      <c r="U9" s="393" t="s">
        <v>414</v>
      </c>
      <c r="V9" s="393" t="s">
        <v>415</v>
      </c>
      <c r="W9" s="694"/>
      <c r="X9" s="694"/>
      <c r="Y9" s="707"/>
      <c r="Z9" s="716"/>
      <c r="AA9" s="694"/>
      <c r="AB9" s="694"/>
      <c r="AC9" s="705"/>
      <c r="AD9" s="384"/>
      <c r="AE9" s="305" t="s">
        <v>416</v>
      </c>
    </row>
    <row r="10" spans="1:30" s="305" customFormat="1" ht="17.25" thickBot="1">
      <c r="A10" s="394">
        <v>1</v>
      </c>
      <c r="B10" s="394">
        <v>2</v>
      </c>
      <c r="C10" s="394">
        <v>3</v>
      </c>
      <c r="D10" s="394">
        <v>4</v>
      </c>
      <c r="E10" s="394">
        <v>5</v>
      </c>
      <c r="F10" s="394">
        <v>6</v>
      </c>
      <c r="G10" s="394">
        <v>7</v>
      </c>
      <c r="H10" s="394">
        <v>8</v>
      </c>
      <c r="I10" s="394">
        <v>9</v>
      </c>
      <c r="J10" s="394">
        <v>10</v>
      </c>
      <c r="K10" s="394">
        <v>11</v>
      </c>
      <c r="L10" s="394">
        <v>12</v>
      </c>
      <c r="M10" s="394">
        <v>13</v>
      </c>
      <c r="N10" s="394">
        <v>14</v>
      </c>
      <c r="O10" s="394">
        <v>15</v>
      </c>
      <c r="P10" s="394">
        <v>16</v>
      </c>
      <c r="Q10" s="394">
        <v>17</v>
      </c>
      <c r="R10" s="394">
        <v>18</v>
      </c>
      <c r="S10" s="394">
        <v>19</v>
      </c>
      <c r="T10" s="394">
        <v>20</v>
      </c>
      <c r="U10" s="394">
        <v>21</v>
      </c>
      <c r="V10" s="394">
        <v>22</v>
      </c>
      <c r="W10" s="394">
        <v>23</v>
      </c>
      <c r="X10" s="394">
        <v>24</v>
      </c>
      <c r="Y10" s="394">
        <v>25</v>
      </c>
      <c r="Z10" s="394">
        <v>26</v>
      </c>
      <c r="AA10" s="394">
        <v>27</v>
      </c>
      <c r="AB10" s="394">
        <v>28</v>
      </c>
      <c r="AC10" s="394">
        <v>29</v>
      </c>
      <c r="AD10" s="384"/>
    </row>
    <row r="11" spans="1:35" s="309" customFormat="1" ht="66" customHeight="1">
      <c r="A11" s="315">
        <v>1</v>
      </c>
      <c r="B11" s="317" t="s">
        <v>417</v>
      </c>
      <c r="C11" s="314" t="s">
        <v>418</v>
      </c>
      <c r="D11" s="395" t="s">
        <v>541</v>
      </c>
      <c r="E11" s="396">
        <v>0.4</v>
      </c>
      <c r="F11" s="395" t="s">
        <v>542</v>
      </c>
      <c r="G11" s="395" t="s">
        <v>543</v>
      </c>
      <c r="H11" s="395" t="s">
        <v>354</v>
      </c>
      <c r="I11" s="397">
        <v>0.72</v>
      </c>
      <c r="J11" s="398">
        <v>2</v>
      </c>
      <c r="K11" s="398">
        <v>1</v>
      </c>
      <c r="L11" s="399" t="s">
        <v>544</v>
      </c>
      <c r="M11" s="400">
        <v>0</v>
      </c>
      <c r="N11" s="395" t="s">
        <v>545</v>
      </c>
      <c r="O11" s="401">
        <f>S11+T11+U11+V11+W11</f>
        <v>1</v>
      </c>
      <c r="P11" s="402" t="s">
        <v>292</v>
      </c>
      <c r="Q11" s="403">
        <v>0</v>
      </c>
      <c r="R11" s="403">
        <v>1</v>
      </c>
      <c r="S11" s="402" t="s">
        <v>292</v>
      </c>
      <c r="T11" s="395" t="s">
        <v>292</v>
      </c>
      <c r="U11" s="395" t="s">
        <v>292</v>
      </c>
      <c r="V11" s="400">
        <v>1</v>
      </c>
      <c r="W11" s="404">
        <v>0</v>
      </c>
      <c r="X11" s="402">
        <v>31</v>
      </c>
      <c r="Y11" s="402"/>
      <c r="Z11" s="402"/>
      <c r="AA11" s="402" t="s">
        <v>546</v>
      </c>
      <c r="AB11" s="402" t="s">
        <v>420</v>
      </c>
      <c r="AC11" s="405">
        <v>1</v>
      </c>
      <c r="AD11" s="316">
        <f>I11*O11</f>
        <v>0.72</v>
      </c>
      <c r="AG11" s="310"/>
      <c r="AH11" s="311"/>
      <c r="AI11" s="310"/>
    </row>
    <row r="12" spans="1:32" ht="69" customHeight="1">
      <c r="A12" s="315">
        <v>2</v>
      </c>
      <c r="B12" s="317" t="s">
        <v>417</v>
      </c>
      <c r="C12" s="314" t="s">
        <v>341</v>
      </c>
      <c r="D12" s="395" t="s">
        <v>547</v>
      </c>
      <c r="E12" s="396">
        <v>10</v>
      </c>
      <c r="F12" s="395" t="s">
        <v>422</v>
      </c>
      <c r="G12" s="395" t="s">
        <v>423</v>
      </c>
      <c r="H12" s="395" t="s">
        <v>353</v>
      </c>
      <c r="I12" s="406">
        <v>7</v>
      </c>
      <c r="J12" s="398">
        <v>2</v>
      </c>
      <c r="K12" s="398">
        <v>1</v>
      </c>
      <c r="L12" s="395" t="s">
        <v>548</v>
      </c>
      <c r="M12" s="395" t="s">
        <v>421</v>
      </c>
      <c r="N12" s="400">
        <v>0</v>
      </c>
      <c r="O12" s="401">
        <f aca="true" t="shared" si="0" ref="O12:O28">S12+T12+U12+V12+W12</f>
        <v>0</v>
      </c>
      <c r="P12" s="402" t="s">
        <v>292</v>
      </c>
      <c r="Q12" s="404">
        <v>0</v>
      </c>
      <c r="R12" s="402" t="s">
        <v>292</v>
      </c>
      <c r="S12" s="402" t="s">
        <v>292</v>
      </c>
      <c r="T12" s="395" t="s">
        <v>292</v>
      </c>
      <c r="U12" s="395" t="s">
        <v>292</v>
      </c>
      <c r="V12" s="400">
        <v>0</v>
      </c>
      <c r="W12" s="404">
        <v>0</v>
      </c>
      <c r="X12" s="402">
        <v>25</v>
      </c>
      <c r="Y12" s="402"/>
      <c r="Z12" s="402"/>
      <c r="AA12" s="402"/>
      <c r="AB12" s="402"/>
      <c r="AC12" s="405">
        <v>1</v>
      </c>
      <c r="AD12" s="316"/>
      <c r="AE12" s="312"/>
      <c r="AF12" s="312"/>
    </row>
    <row r="13" spans="1:30" s="161" customFormat="1" ht="102.75" customHeight="1">
      <c r="A13" s="315">
        <v>3</v>
      </c>
      <c r="B13" s="317" t="s">
        <v>417</v>
      </c>
      <c r="C13" s="314" t="s">
        <v>341</v>
      </c>
      <c r="D13" s="395" t="s">
        <v>549</v>
      </c>
      <c r="E13" s="396">
        <v>10</v>
      </c>
      <c r="F13" s="395" t="s">
        <v>550</v>
      </c>
      <c r="G13" s="395" t="s">
        <v>551</v>
      </c>
      <c r="H13" s="395" t="s">
        <v>353</v>
      </c>
      <c r="I13" s="397">
        <v>8</v>
      </c>
      <c r="J13" s="398">
        <v>2</v>
      </c>
      <c r="K13" s="398">
        <v>1</v>
      </c>
      <c r="L13" s="395" t="s">
        <v>552</v>
      </c>
      <c r="M13" s="400">
        <v>0</v>
      </c>
      <c r="N13" s="395" t="s">
        <v>553</v>
      </c>
      <c r="O13" s="401">
        <f t="shared" si="0"/>
        <v>0</v>
      </c>
      <c r="P13" s="402" t="s">
        <v>292</v>
      </c>
      <c r="Q13" s="404">
        <v>0</v>
      </c>
      <c r="R13" s="404">
        <v>0</v>
      </c>
      <c r="S13" s="402" t="s">
        <v>292</v>
      </c>
      <c r="T13" s="395" t="s">
        <v>292</v>
      </c>
      <c r="U13" s="395" t="s">
        <v>292</v>
      </c>
      <c r="V13" s="400">
        <v>0</v>
      </c>
      <c r="W13" s="404">
        <v>0</v>
      </c>
      <c r="X13" s="402">
        <v>125</v>
      </c>
      <c r="Y13" s="402"/>
      <c r="Z13" s="402"/>
      <c r="AA13" s="402"/>
      <c r="AB13" s="402"/>
      <c r="AC13" s="405">
        <v>1</v>
      </c>
      <c r="AD13" s="316"/>
    </row>
    <row r="14" spans="1:30" ht="51.75" customHeight="1">
      <c r="A14" s="315">
        <v>4</v>
      </c>
      <c r="B14" s="317" t="s">
        <v>417</v>
      </c>
      <c r="C14" s="314" t="s">
        <v>341</v>
      </c>
      <c r="D14" s="395" t="s">
        <v>554</v>
      </c>
      <c r="E14" s="396">
        <v>10</v>
      </c>
      <c r="F14" s="395" t="s">
        <v>555</v>
      </c>
      <c r="G14" s="395" t="s">
        <v>556</v>
      </c>
      <c r="H14" s="395" t="s">
        <v>353</v>
      </c>
      <c r="I14" s="397">
        <v>7</v>
      </c>
      <c r="J14" s="398">
        <v>2</v>
      </c>
      <c r="K14" s="398">
        <v>1</v>
      </c>
      <c r="L14" s="395" t="s">
        <v>557</v>
      </c>
      <c r="M14" s="400">
        <v>0</v>
      </c>
      <c r="N14" s="395" t="s">
        <v>558</v>
      </c>
      <c r="O14" s="401">
        <f t="shared" si="0"/>
        <v>0</v>
      </c>
      <c r="P14" s="402" t="s">
        <v>292</v>
      </c>
      <c r="Q14" s="404">
        <v>0</v>
      </c>
      <c r="R14" s="404">
        <v>0</v>
      </c>
      <c r="S14" s="402" t="s">
        <v>292</v>
      </c>
      <c r="T14" s="395" t="s">
        <v>292</v>
      </c>
      <c r="U14" s="395" t="s">
        <v>292</v>
      </c>
      <c r="V14" s="400">
        <v>0</v>
      </c>
      <c r="W14" s="404">
        <v>0</v>
      </c>
      <c r="X14" s="402">
        <v>225</v>
      </c>
      <c r="Y14" s="402"/>
      <c r="Z14" s="402"/>
      <c r="AA14" s="402"/>
      <c r="AB14" s="402"/>
      <c r="AC14" s="405">
        <v>1</v>
      </c>
      <c r="AD14" s="316"/>
    </row>
    <row r="15" spans="1:30" ht="57" customHeight="1">
      <c r="A15" s="315">
        <v>5</v>
      </c>
      <c r="B15" s="317" t="s">
        <v>417</v>
      </c>
      <c r="C15" s="314" t="s">
        <v>341</v>
      </c>
      <c r="D15" s="395" t="s">
        <v>559</v>
      </c>
      <c r="E15" s="396">
        <v>10</v>
      </c>
      <c r="F15" s="395" t="s">
        <v>560</v>
      </c>
      <c r="G15" s="395" t="s">
        <v>561</v>
      </c>
      <c r="H15" s="395" t="s">
        <v>353</v>
      </c>
      <c r="I15" s="397">
        <v>6</v>
      </c>
      <c r="J15" s="398">
        <v>2</v>
      </c>
      <c r="K15" s="398">
        <v>1</v>
      </c>
      <c r="L15" s="395" t="s">
        <v>562</v>
      </c>
      <c r="M15" s="400">
        <v>0</v>
      </c>
      <c r="N15" s="395" t="s">
        <v>563</v>
      </c>
      <c r="O15" s="401">
        <f t="shared" si="0"/>
        <v>0</v>
      </c>
      <c r="P15" s="402" t="s">
        <v>292</v>
      </c>
      <c r="Q15" s="404">
        <v>0</v>
      </c>
      <c r="R15" s="402" t="s">
        <v>292</v>
      </c>
      <c r="S15" s="402" t="s">
        <v>292</v>
      </c>
      <c r="T15" s="395" t="s">
        <v>292</v>
      </c>
      <c r="U15" s="395" t="s">
        <v>292</v>
      </c>
      <c r="V15" s="400">
        <v>0</v>
      </c>
      <c r="W15" s="404">
        <v>0</v>
      </c>
      <c r="X15" s="402">
        <v>225</v>
      </c>
      <c r="Y15" s="402"/>
      <c r="Z15" s="402"/>
      <c r="AA15" s="402"/>
      <c r="AB15" s="402"/>
      <c r="AC15" s="405">
        <v>1</v>
      </c>
      <c r="AD15" s="316"/>
    </row>
    <row r="16" spans="1:30" ht="56.25" customHeight="1">
      <c r="A16" s="315">
        <v>6</v>
      </c>
      <c r="B16" s="317" t="s">
        <v>417</v>
      </c>
      <c r="C16" s="314" t="s">
        <v>341</v>
      </c>
      <c r="D16" s="395" t="s">
        <v>564</v>
      </c>
      <c r="E16" s="396">
        <v>10</v>
      </c>
      <c r="F16" s="395" t="s">
        <v>424</v>
      </c>
      <c r="G16" s="395" t="s">
        <v>565</v>
      </c>
      <c r="H16" s="395" t="s">
        <v>353</v>
      </c>
      <c r="I16" s="397">
        <v>7</v>
      </c>
      <c r="J16" s="398">
        <v>2</v>
      </c>
      <c r="K16" s="398">
        <v>1</v>
      </c>
      <c r="L16" s="395" t="s">
        <v>566</v>
      </c>
      <c r="M16" s="400">
        <v>0</v>
      </c>
      <c r="N16" s="395" t="s">
        <v>567</v>
      </c>
      <c r="O16" s="401">
        <f t="shared" si="0"/>
        <v>0</v>
      </c>
      <c r="P16" s="402" t="s">
        <v>292</v>
      </c>
      <c r="Q16" s="403">
        <v>0</v>
      </c>
      <c r="R16" s="402" t="s">
        <v>292</v>
      </c>
      <c r="S16" s="402" t="s">
        <v>292</v>
      </c>
      <c r="T16" s="395" t="s">
        <v>292</v>
      </c>
      <c r="U16" s="395" t="s">
        <v>292</v>
      </c>
      <c r="V16" s="400">
        <v>0</v>
      </c>
      <c r="W16" s="404">
        <v>0</v>
      </c>
      <c r="X16" s="402">
        <v>45</v>
      </c>
      <c r="Y16" s="402"/>
      <c r="Z16" s="402"/>
      <c r="AA16" s="402"/>
      <c r="AB16" s="402"/>
      <c r="AC16" s="405">
        <v>1</v>
      </c>
      <c r="AD16" s="316"/>
    </row>
    <row r="17" spans="1:30" ht="56.25" customHeight="1">
      <c r="A17" s="315">
        <v>7</v>
      </c>
      <c r="B17" s="317" t="s">
        <v>417</v>
      </c>
      <c r="C17" s="314" t="s">
        <v>341</v>
      </c>
      <c r="D17" s="395" t="s">
        <v>568</v>
      </c>
      <c r="E17" s="396">
        <v>10</v>
      </c>
      <c r="F17" s="395" t="s">
        <v>569</v>
      </c>
      <c r="G17" s="395" t="s">
        <v>570</v>
      </c>
      <c r="H17" s="395" t="s">
        <v>353</v>
      </c>
      <c r="I17" s="397">
        <v>7</v>
      </c>
      <c r="J17" s="398">
        <v>2</v>
      </c>
      <c r="K17" s="398">
        <v>1</v>
      </c>
      <c r="L17" s="395" t="s">
        <v>571</v>
      </c>
      <c r="M17" s="400">
        <v>0</v>
      </c>
      <c r="N17" s="395" t="s">
        <v>553</v>
      </c>
      <c r="O17" s="401">
        <f t="shared" si="0"/>
        <v>0</v>
      </c>
      <c r="P17" s="402" t="s">
        <v>292</v>
      </c>
      <c r="Q17" s="404">
        <v>0</v>
      </c>
      <c r="R17" s="404">
        <v>0</v>
      </c>
      <c r="S17" s="402" t="s">
        <v>292</v>
      </c>
      <c r="T17" s="395" t="s">
        <v>292</v>
      </c>
      <c r="U17" s="395" t="s">
        <v>292</v>
      </c>
      <c r="V17" s="400">
        <v>0</v>
      </c>
      <c r="W17" s="404">
        <v>0</v>
      </c>
      <c r="X17" s="402">
        <v>45</v>
      </c>
      <c r="Y17" s="402"/>
      <c r="Z17" s="402"/>
      <c r="AA17" s="402"/>
      <c r="AB17" s="402"/>
      <c r="AC17" s="405">
        <v>1</v>
      </c>
      <c r="AD17" s="316"/>
    </row>
    <row r="18" spans="1:30" s="313" customFormat="1" ht="63" customHeight="1">
      <c r="A18" s="315">
        <v>8</v>
      </c>
      <c r="B18" s="317" t="s">
        <v>417</v>
      </c>
      <c r="C18" s="314" t="s">
        <v>341</v>
      </c>
      <c r="D18" s="395" t="s">
        <v>572</v>
      </c>
      <c r="E18" s="396">
        <v>10</v>
      </c>
      <c r="F18" s="395" t="s">
        <v>573</v>
      </c>
      <c r="G18" s="395" t="s">
        <v>574</v>
      </c>
      <c r="H18" s="395" t="s">
        <v>353</v>
      </c>
      <c r="I18" s="397">
        <v>7</v>
      </c>
      <c r="J18" s="398">
        <v>2</v>
      </c>
      <c r="K18" s="398">
        <v>1</v>
      </c>
      <c r="L18" s="395" t="s">
        <v>575</v>
      </c>
      <c r="M18" s="400">
        <v>0</v>
      </c>
      <c r="N18" s="395" t="s">
        <v>576</v>
      </c>
      <c r="O18" s="401">
        <f t="shared" si="0"/>
        <v>0</v>
      </c>
      <c r="P18" s="402" t="s">
        <v>292</v>
      </c>
      <c r="Q18" s="404">
        <v>0</v>
      </c>
      <c r="R18" s="404">
        <v>0</v>
      </c>
      <c r="S18" s="402" t="s">
        <v>292</v>
      </c>
      <c r="T18" s="395" t="s">
        <v>292</v>
      </c>
      <c r="U18" s="395" t="s">
        <v>292</v>
      </c>
      <c r="V18" s="400">
        <v>0</v>
      </c>
      <c r="W18" s="404">
        <v>0</v>
      </c>
      <c r="X18" s="402">
        <v>30</v>
      </c>
      <c r="Y18" s="402"/>
      <c r="Z18" s="402"/>
      <c r="AA18" s="402"/>
      <c r="AB18" s="402"/>
      <c r="AC18" s="405">
        <v>1</v>
      </c>
      <c r="AD18" s="316"/>
    </row>
    <row r="19" spans="1:29" s="316" customFormat="1" ht="63.75" customHeight="1">
      <c r="A19" s="315">
        <v>9</v>
      </c>
      <c r="B19" s="317" t="s">
        <v>417</v>
      </c>
      <c r="C19" s="314" t="s">
        <v>341</v>
      </c>
      <c r="D19" s="395" t="s">
        <v>577</v>
      </c>
      <c r="E19" s="396">
        <v>10</v>
      </c>
      <c r="F19" s="395" t="s">
        <v>425</v>
      </c>
      <c r="G19" s="395" t="s">
        <v>426</v>
      </c>
      <c r="H19" s="395" t="s">
        <v>353</v>
      </c>
      <c r="I19" s="397">
        <v>7</v>
      </c>
      <c r="J19" s="398">
        <v>2</v>
      </c>
      <c r="K19" s="398">
        <v>1</v>
      </c>
      <c r="L19" s="395" t="s">
        <v>578</v>
      </c>
      <c r="M19" s="400">
        <v>0</v>
      </c>
      <c r="N19" s="395" t="s">
        <v>563</v>
      </c>
      <c r="O19" s="401">
        <f t="shared" si="0"/>
        <v>0</v>
      </c>
      <c r="P19" s="402" t="s">
        <v>292</v>
      </c>
      <c r="Q19" s="404">
        <v>0</v>
      </c>
      <c r="R19" s="402" t="s">
        <v>292</v>
      </c>
      <c r="S19" s="402" t="s">
        <v>292</v>
      </c>
      <c r="T19" s="395" t="s">
        <v>292</v>
      </c>
      <c r="U19" s="395" t="s">
        <v>292</v>
      </c>
      <c r="V19" s="400">
        <v>0</v>
      </c>
      <c r="W19" s="404">
        <v>0</v>
      </c>
      <c r="X19" s="402">
        <v>33</v>
      </c>
      <c r="Y19" s="402"/>
      <c r="Z19" s="402"/>
      <c r="AA19" s="402"/>
      <c r="AB19" s="402"/>
      <c r="AC19" s="405">
        <v>1</v>
      </c>
    </row>
    <row r="20" spans="1:29" s="316" customFormat="1" ht="63.75" customHeight="1">
      <c r="A20" s="315">
        <v>10</v>
      </c>
      <c r="B20" s="317" t="s">
        <v>417</v>
      </c>
      <c r="C20" s="314" t="s">
        <v>341</v>
      </c>
      <c r="D20" s="395" t="s">
        <v>579</v>
      </c>
      <c r="E20" s="396">
        <v>10</v>
      </c>
      <c r="F20" s="395" t="s">
        <v>427</v>
      </c>
      <c r="G20" s="395" t="s">
        <v>428</v>
      </c>
      <c r="H20" s="395" t="s">
        <v>353</v>
      </c>
      <c r="I20" s="397">
        <v>7</v>
      </c>
      <c r="J20" s="398">
        <v>2</v>
      </c>
      <c r="K20" s="398">
        <v>1</v>
      </c>
      <c r="L20" s="395" t="s">
        <v>580</v>
      </c>
      <c r="M20" s="400">
        <v>0</v>
      </c>
      <c r="N20" s="395" t="s">
        <v>581</v>
      </c>
      <c r="O20" s="401">
        <f t="shared" si="0"/>
        <v>0</v>
      </c>
      <c r="P20" s="402" t="s">
        <v>292</v>
      </c>
      <c r="Q20" s="403">
        <v>0</v>
      </c>
      <c r="R20" s="402" t="s">
        <v>292</v>
      </c>
      <c r="S20" s="402" t="s">
        <v>292</v>
      </c>
      <c r="T20" s="395" t="s">
        <v>292</v>
      </c>
      <c r="U20" s="395" t="s">
        <v>292</v>
      </c>
      <c r="V20" s="400">
        <v>0</v>
      </c>
      <c r="W20" s="404">
        <v>0</v>
      </c>
      <c r="X20" s="402">
        <v>44</v>
      </c>
      <c r="Y20" s="402"/>
      <c r="Z20" s="402"/>
      <c r="AA20" s="402"/>
      <c r="AB20" s="402"/>
      <c r="AC20" s="405">
        <v>1</v>
      </c>
    </row>
    <row r="21" spans="1:29" s="316" customFormat="1" ht="63" customHeight="1">
      <c r="A21" s="315">
        <v>11</v>
      </c>
      <c r="B21" s="317" t="s">
        <v>417</v>
      </c>
      <c r="C21" s="314" t="s">
        <v>341</v>
      </c>
      <c r="D21" s="395" t="s">
        <v>582</v>
      </c>
      <c r="E21" s="396">
        <v>10</v>
      </c>
      <c r="F21" s="395" t="s">
        <v>429</v>
      </c>
      <c r="G21" s="395" t="s">
        <v>583</v>
      </c>
      <c r="H21" s="395" t="s">
        <v>353</v>
      </c>
      <c r="I21" s="397">
        <v>7</v>
      </c>
      <c r="J21" s="398">
        <v>2</v>
      </c>
      <c r="K21" s="398">
        <v>1</v>
      </c>
      <c r="L21" s="395" t="s">
        <v>584</v>
      </c>
      <c r="M21" s="400">
        <v>0</v>
      </c>
      <c r="N21" s="395" t="s">
        <v>585</v>
      </c>
      <c r="O21" s="401">
        <f t="shared" si="0"/>
        <v>0</v>
      </c>
      <c r="P21" s="407" t="s">
        <v>292</v>
      </c>
      <c r="Q21" s="403">
        <v>0</v>
      </c>
      <c r="R21" s="407" t="s">
        <v>292</v>
      </c>
      <c r="S21" s="407" t="s">
        <v>292</v>
      </c>
      <c r="T21" s="395" t="s">
        <v>292</v>
      </c>
      <c r="U21" s="395" t="s">
        <v>292</v>
      </c>
      <c r="V21" s="400">
        <v>0</v>
      </c>
      <c r="W21" s="404">
        <v>0</v>
      </c>
      <c r="X21" s="402">
        <v>25</v>
      </c>
      <c r="Y21" s="402"/>
      <c r="Z21" s="402"/>
      <c r="AA21" s="402"/>
      <c r="AB21" s="402"/>
      <c r="AC21" s="405">
        <v>1</v>
      </c>
    </row>
    <row r="22" spans="1:30" ht="63" customHeight="1">
      <c r="A22" s="315">
        <v>12</v>
      </c>
      <c r="B22" s="317" t="s">
        <v>417</v>
      </c>
      <c r="C22" s="314" t="s">
        <v>341</v>
      </c>
      <c r="D22" s="395" t="s">
        <v>586</v>
      </c>
      <c r="E22" s="396">
        <v>10</v>
      </c>
      <c r="F22" s="395" t="s">
        <v>430</v>
      </c>
      <c r="G22" s="395" t="s">
        <v>587</v>
      </c>
      <c r="H22" s="395" t="s">
        <v>353</v>
      </c>
      <c r="I22" s="406">
        <v>8</v>
      </c>
      <c r="J22" s="398">
        <v>2</v>
      </c>
      <c r="K22" s="398">
        <v>1</v>
      </c>
      <c r="L22" s="395" t="s">
        <v>588</v>
      </c>
      <c r="M22" s="400">
        <v>0</v>
      </c>
      <c r="N22" s="395" t="s">
        <v>585</v>
      </c>
      <c r="O22" s="401">
        <f t="shared" si="0"/>
        <v>0</v>
      </c>
      <c r="P22" s="407" t="s">
        <v>292</v>
      </c>
      <c r="Q22" s="403">
        <v>0</v>
      </c>
      <c r="R22" s="407" t="s">
        <v>292</v>
      </c>
      <c r="S22" s="407" t="s">
        <v>292</v>
      </c>
      <c r="T22" s="395" t="s">
        <v>292</v>
      </c>
      <c r="U22" s="395" t="s">
        <v>292</v>
      </c>
      <c r="V22" s="400">
        <v>0</v>
      </c>
      <c r="W22" s="404">
        <v>0</v>
      </c>
      <c r="X22" s="407">
        <v>25</v>
      </c>
      <c r="Y22" s="402"/>
      <c r="Z22" s="407"/>
      <c r="AA22" s="407"/>
      <c r="AB22" s="407"/>
      <c r="AC22" s="405">
        <v>1</v>
      </c>
      <c r="AD22" s="313"/>
    </row>
    <row r="23" spans="1:30" ht="74.25" customHeight="1">
      <c r="A23" s="315">
        <v>13</v>
      </c>
      <c r="B23" s="317" t="s">
        <v>417</v>
      </c>
      <c r="C23" s="314" t="s">
        <v>341</v>
      </c>
      <c r="D23" s="395" t="s">
        <v>589</v>
      </c>
      <c r="E23" s="396">
        <v>10</v>
      </c>
      <c r="F23" s="395" t="s">
        <v>590</v>
      </c>
      <c r="G23" s="395" t="s">
        <v>591</v>
      </c>
      <c r="H23" s="395" t="s">
        <v>353</v>
      </c>
      <c r="I23" s="397">
        <v>4.65</v>
      </c>
      <c r="J23" s="398">
        <v>2</v>
      </c>
      <c r="K23" s="398">
        <v>1</v>
      </c>
      <c r="L23" s="395" t="s">
        <v>592</v>
      </c>
      <c r="M23" s="400">
        <v>0</v>
      </c>
      <c r="N23" s="395" t="s">
        <v>593</v>
      </c>
      <c r="O23" s="401">
        <f t="shared" si="0"/>
        <v>0</v>
      </c>
      <c r="P23" s="402" t="s">
        <v>292</v>
      </c>
      <c r="Q23" s="403">
        <v>0</v>
      </c>
      <c r="R23" s="402" t="s">
        <v>292</v>
      </c>
      <c r="S23" s="402" t="s">
        <v>292</v>
      </c>
      <c r="T23" s="395" t="s">
        <v>292</v>
      </c>
      <c r="U23" s="395" t="s">
        <v>292</v>
      </c>
      <c r="V23" s="400">
        <v>0</v>
      </c>
      <c r="W23" s="404">
        <v>0</v>
      </c>
      <c r="X23" s="402">
        <v>15</v>
      </c>
      <c r="Y23" s="402"/>
      <c r="Z23" s="402"/>
      <c r="AA23" s="402"/>
      <c r="AB23" s="402"/>
      <c r="AC23" s="405">
        <v>1</v>
      </c>
      <c r="AD23" s="316"/>
    </row>
    <row r="24" spans="1:31" s="161" customFormat="1" ht="101.25" customHeight="1">
      <c r="A24" s="315">
        <v>14</v>
      </c>
      <c r="B24" s="317" t="s">
        <v>417</v>
      </c>
      <c r="C24" s="314" t="s">
        <v>341</v>
      </c>
      <c r="D24" s="395" t="s">
        <v>594</v>
      </c>
      <c r="E24" s="396">
        <v>10</v>
      </c>
      <c r="F24" s="395" t="s">
        <v>595</v>
      </c>
      <c r="G24" s="395" t="s">
        <v>596</v>
      </c>
      <c r="H24" s="395" t="s">
        <v>353</v>
      </c>
      <c r="I24" s="397">
        <v>4.67</v>
      </c>
      <c r="J24" s="398">
        <v>2</v>
      </c>
      <c r="K24" s="398">
        <v>1</v>
      </c>
      <c r="L24" s="395" t="s">
        <v>597</v>
      </c>
      <c r="M24" s="400">
        <v>0</v>
      </c>
      <c r="N24" s="395" t="s">
        <v>598</v>
      </c>
      <c r="O24" s="401">
        <f t="shared" si="0"/>
        <v>0</v>
      </c>
      <c r="P24" s="402" t="s">
        <v>292</v>
      </c>
      <c r="Q24" s="403">
        <v>0</v>
      </c>
      <c r="R24" s="402" t="s">
        <v>292</v>
      </c>
      <c r="S24" s="402" t="s">
        <v>292</v>
      </c>
      <c r="T24" s="395" t="s">
        <v>292</v>
      </c>
      <c r="U24" s="395" t="s">
        <v>292</v>
      </c>
      <c r="V24" s="400">
        <v>0</v>
      </c>
      <c r="W24" s="404">
        <v>0</v>
      </c>
      <c r="X24" s="402">
        <v>3</v>
      </c>
      <c r="Y24" s="402"/>
      <c r="Z24" s="402"/>
      <c r="AA24" s="402"/>
      <c r="AB24" s="402"/>
      <c r="AC24" s="405">
        <v>1</v>
      </c>
      <c r="AD24" s="316"/>
      <c r="AE24" s="161">
        <f>I24*O24</f>
        <v>0</v>
      </c>
    </row>
    <row r="25" spans="1:31" s="313" customFormat="1" ht="65.25" customHeight="1">
      <c r="A25" s="315">
        <v>15</v>
      </c>
      <c r="B25" s="308" t="s">
        <v>417</v>
      </c>
      <c r="C25" s="314" t="s">
        <v>341</v>
      </c>
      <c r="D25" s="408" t="s">
        <v>599</v>
      </c>
      <c r="E25" s="409">
        <v>10</v>
      </c>
      <c r="F25" s="410" t="s">
        <v>600</v>
      </c>
      <c r="G25" s="410" t="s">
        <v>601</v>
      </c>
      <c r="H25" s="408" t="s">
        <v>353</v>
      </c>
      <c r="I25" s="411">
        <v>2.08</v>
      </c>
      <c r="J25" s="398">
        <v>2</v>
      </c>
      <c r="K25" s="398">
        <v>1</v>
      </c>
      <c r="L25" s="408" t="s">
        <v>602</v>
      </c>
      <c r="M25" s="412">
        <v>0</v>
      </c>
      <c r="N25" s="408" t="s">
        <v>603</v>
      </c>
      <c r="O25" s="401">
        <f t="shared" si="0"/>
        <v>0</v>
      </c>
      <c r="P25" s="402" t="s">
        <v>292</v>
      </c>
      <c r="Q25" s="403">
        <v>0</v>
      </c>
      <c r="R25" s="402" t="s">
        <v>292</v>
      </c>
      <c r="S25" s="402" t="s">
        <v>292</v>
      </c>
      <c r="T25" s="395" t="s">
        <v>292</v>
      </c>
      <c r="U25" s="395" t="s">
        <v>292</v>
      </c>
      <c r="V25" s="400">
        <v>0</v>
      </c>
      <c r="W25" s="404">
        <v>0</v>
      </c>
      <c r="X25" s="413">
        <v>66</v>
      </c>
      <c r="Y25" s="402"/>
      <c r="Z25" s="413"/>
      <c r="AA25" s="413"/>
      <c r="AB25" s="413"/>
      <c r="AC25" s="405">
        <v>1</v>
      </c>
      <c r="AD25" s="306"/>
      <c r="AE25" s="161">
        <f>I25*O25</f>
        <v>0</v>
      </c>
    </row>
    <row r="26" spans="1:31" s="161" customFormat="1" ht="87.75">
      <c r="A26" s="315">
        <v>16</v>
      </c>
      <c r="B26" s="317" t="s">
        <v>417</v>
      </c>
      <c r="C26" s="314" t="s">
        <v>341</v>
      </c>
      <c r="D26" s="395" t="s">
        <v>604</v>
      </c>
      <c r="E26" s="396">
        <v>10</v>
      </c>
      <c r="F26" s="395" t="s">
        <v>605</v>
      </c>
      <c r="G26" s="395" t="s">
        <v>606</v>
      </c>
      <c r="H26" s="395" t="s">
        <v>353</v>
      </c>
      <c r="I26" s="397">
        <v>4.63</v>
      </c>
      <c r="J26" s="398">
        <v>2</v>
      </c>
      <c r="K26" s="398">
        <v>1</v>
      </c>
      <c r="L26" s="395" t="s">
        <v>607</v>
      </c>
      <c r="M26" s="400">
        <v>0</v>
      </c>
      <c r="N26" s="395" t="s">
        <v>593</v>
      </c>
      <c r="O26" s="401">
        <f t="shared" si="0"/>
        <v>0</v>
      </c>
      <c r="P26" s="402" t="s">
        <v>292</v>
      </c>
      <c r="Q26" s="403">
        <v>0</v>
      </c>
      <c r="R26" s="402" t="s">
        <v>292</v>
      </c>
      <c r="S26" s="402" t="s">
        <v>292</v>
      </c>
      <c r="T26" s="395" t="s">
        <v>292</v>
      </c>
      <c r="U26" s="395" t="s">
        <v>292</v>
      </c>
      <c r="V26" s="400">
        <v>0</v>
      </c>
      <c r="W26" s="404">
        <v>0</v>
      </c>
      <c r="X26" s="402">
        <v>15</v>
      </c>
      <c r="Y26" s="402"/>
      <c r="Z26" s="402"/>
      <c r="AA26" s="402"/>
      <c r="AB26" s="402"/>
      <c r="AC26" s="405">
        <v>1</v>
      </c>
      <c r="AD26" s="316"/>
      <c r="AE26" s="161">
        <f>I26*O26</f>
        <v>0</v>
      </c>
    </row>
    <row r="27" spans="1:30" ht="63.75" customHeight="1">
      <c r="A27" s="315">
        <v>17</v>
      </c>
      <c r="B27" s="317" t="s">
        <v>417</v>
      </c>
      <c r="C27" s="314" t="s">
        <v>341</v>
      </c>
      <c r="D27" s="395" t="s">
        <v>608</v>
      </c>
      <c r="E27" s="396">
        <v>10</v>
      </c>
      <c r="F27" s="395" t="s">
        <v>431</v>
      </c>
      <c r="G27" s="395" t="s">
        <v>609</v>
      </c>
      <c r="H27" s="395" t="s">
        <v>353</v>
      </c>
      <c r="I27" s="397">
        <v>3.43</v>
      </c>
      <c r="J27" s="398">
        <v>2</v>
      </c>
      <c r="K27" s="398">
        <v>1</v>
      </c>
      <c r="L27" s="395" t="s">
        <v>610</v>
      </c>
      <c r="M27" s="400">
        <v>0</v>
      </c>
      <c r="N27" s="395" t="s">
        <v>611</v>
      </c>
      <c r="O27" s="401">
        <f t="shared" si="0"/>
        <v>0</v>
      </c>
      <c r="P27" s="402" t="s">
        <v>292</v>
      </c>
      <c r="Q27" s="403">
        <v>0</v>
      </c>
      <c r="R27" s="402" t="s">
        <v>292</v>
      </c>
      <c r="S27" s="402" t="s">
        <v>292</v>
      </c>
      <c r="T27" s="395" t="s">
        <v>292</v>
      </c>
      <c r="U27" s="395" t="s">
        <v>292</v>
      </c>
      <c r="V27" s="400">
        <v>0</v>
      </c>
      <c r="W27" s="404">
        <v>0</v>
      </c>
      <c r="X27" s="402">
        <v>3</v>
      </c>
      <c r="Y27" s="402"/>
      <c r="Z27" s="402"/>
      <c r="AA27" s="402"/>
      <c r="AB27" s="402"/>
      <c r="AC27" s="405">
        <v>1</v>
      </c>
      <c r="AD27" s="316"/>
    </row>
    <row r="28" spans="1:30" ht="63.75" customHeight="1" thickBot="1">
      <c r="A28" s="315">
        <v>18</v>
      </c>
      <c r="B28" s="308" t="s">
        <v>417</v>
      </c>
      <c r="C28" s="314" t="s">
        <v>341</v>
      </c>
      <c r="D28" s="408" t="s">
        <v>612</v>
      </c>
      <c r="E28" s="409">
        <v>10</v>
      </c>
      <c r="F28" s="410" t="s">
        <v>613</v>
      </c>
      <c r="G28" s="410" t="s">
        <v>614</v>
      </c>
      <c r="H28" s="408" t="s">
        <v>353</v>
      </c>
      <c r="I28" s="411">
        <v>11.93</v>
      </c>
      <c r="J28" s="398">
        <v>2</v>
      </c>
      <c r="K28" s="398">
        <v>1</v>
      </c>
      <c r="L28" s="408" t="s">
        <v>615</v>
      </c>
      <c r="M28" s="412">
        <v>0</v>
      </c>
      <c r="N28" s="408" t="s">
        <v>603</v>
      </c>
      <c r="O28" s="401">
        <f t="shared" si="0"/>
        <v>0</v>
      </c>
      <c r="P28" s="402" t="s">
        <v>292</v>
      </c>
      <c r="Q28" s="403">
        <v>0</v>
      </c>
      <c r="R28" s="402" t="s">
        <v>292</v>
      </c>
      <c r="S28" s="402" t="s">
        <v>292</v>
      </c>
      <c r="T28" s="395" t="s">
        <v>292</v>
      </c>
      <c r="U28" s="395" t="s">
        <v>292</v>
      </c>
      <c r="V28" s="400">
        <v>0</v>
      </c>
      <c r="W28" s="404">
        <v>0</v>
      </c>
      <c r="X28" s="413">
        <v>3</v>
      </c>
      <c r="Y28" s="402"/>
      <c r="Z28" s="413"/>
      <c r="AA28" s="413"/>
      <c r="AB28" s="413"/>
      <c r="AC28" s="405">
        <v>1</v>
      </c>
      <c r="AD28" s="306"/>
    </row>
    <row r="29" spans="1:30" ht="33" customHeight="1" thickBot="1" thickTop="1">
      <c r="A29" s="689" t="s">
        <v>432</v>
      </c>
      <c r="B29" s="690"/>
      <c r="C29" s="690"/>
      <c r="D29" s="690"/>
      <c r="E29" s="690"/>
      <c r="F29" s="690"/>
      <c r="G29" s="691"/>
      <c r="H29" s="318" t="s">
        <v>433</v>
      </c>
      <c r="I29" s="319">
        <f>SUM(I11:I28)</f>
        <v>110.11000000000001</v>
      </c>
      <c r="J29" s="320"/>
      <c r="K29" s="321"/>
      <c r="L29" s="322"/>
      <c r="M29" s="323"/>
      <c r="N29" s="324"/>
      <c r="O29" s="319">
        <f>SUM(O11:O28)</f>
        <v>1</v>
      </c>
      <c r="P29" s="319">
        <f aca="true" t="shared" si="1" ref="P29:X29">SUM(P11:P28)</f>
        <v>0</v>
      </c>
      <c r="Q29" s="319">
        <f t="shared" si="1"/>
        <v>0</v>
      </c>
      <c r="R29" s="319">
        <f t="shared" si="1"/>
        <v>1</v>
      </c>
      <c r="S29" s="319">
        <f t="shared" si="1"/>
        <v>0</v>
      </c>
      <c r="T29" s="319">
        <f t="shared" si="1"/>
        <v>0</v>
      </c>
      <c r="U29" s="319">
        <f t="shared" si="1"/>
        <v>0</v>
      </c>
      <c r="V29" s="319">
        <f t="shared" si="1"/>
        <v>1</v>
      </c>
      <c r="W29" s="319">
        <f t="shared" si="1"/>
        <v>0</v>
      </c>
      <c r="X29" s="319">
        <f t="shared" si="1"/>
        <v>983</v>
      </c>
      <c r="Y29" s="325"/>
      <c r="Z29" s="326" t="s">
        <v>138</v>
      </c>
      <c r="AA29" s="326" t="s">
        <v>138</v>
      </c>
      <c r="AB29" s="326" t="s">
        <v>138</v>
      </c>
      <c r="AC29" s="326" t="s">
        <v>434</v>
      </c>
      <c r="AD29" s="333">
        <f>SUM(AD11:AD28)</f>
        <v>0.72</v>
      </c>
    </row>
    <row r="30" spans="1:30" ht="33" customHeight="1" thickBot="1" thickTop="1">
      <c r="A30" s="689" t="s">
        <v>435</v>
      </c>
      <c r="B30" s="690"/>
      <c r="C30" s="690"/>
      <c r="D30" s="690"/>
      <c r="E30" s="690"/>
      <c r="F30" s="690"/>
      <c r="G30" s="691"/>
      <c r="H30" s="318" t="s">
        <v>353</v>
      </c>
      <c r="I30" s="327">
        <v>109.39</v>
      </c>
      <c r="J30" s="320"/>
      <c r="K30" s="321"/>
      <c r="L30" s="328"/>
      <c r="M30" s="328"/>
      <c r="N30" s="328"/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414">
        <v>952</v>
      </c>
      <c r="Y30" s="325"/>
      <c r="Z30" s="326" t="s">
        <v>138</v>
      </c>
      <c r="AA30" s="326" t="s">
        <v>138</v>
      </c>
      <c r="AB30" s="326" t="s">
        <v>138</v>
      </c>
      <c r="AC30" s="326">
        <v>0</v>
      </c>
      <c r="AD30" s="334"/>
    </row>
    <row r="31" spans="1:29" ht="33" customHeight="1" thickBot="1" thickTop="1">
      <c r="A31" s="689" t="s">
        <v>436</v>
      </c>
      <c r="B31" s="690"/>
      <c r="C31" s="690"/>
      <c r="D31" s="690"/>
      <c r="E31" s="690"/>
      <c r="F31" s="690"/>
      <c r="G31" s="691"/>
      <c r="H31" s="318" t="s">
        <v>437</v>
      </c>
      <c r="I31" s="319">
        <v>0</v>
      </c>
      <c r="J31" s="320"/>
      <c r="K31" s="321"/>
      <c r="L31" s="322"/>
      <c r="M31" s="323"/>
      <c r="N31" s="324"/>
      <c r="O31" s="319"/>
      <c r="P31" s="319"/>
      <c r="Q31" s="319"/>
      <c r="R31" s="319"/>
      <c r="S31" s="319"/>
      <c r="T31" s="319"/>
      <c r="U31" s="319"/>
      <c r="V31" s="319"/>
      <c r="W31" s="319"/>
      <c r="X31" s="333"/>
      <c r="Y31" s="325"/>
      <c r="Z31" s="326" t="s">
        <v>138</v>
      </c>
      <c r="AA31" s="326" t="s">
        <v>138</v>
      </c>
      <c r="AB31" s="326" t="s">
        <v>138</v>
      </c>
      <c r="AC31" s="326">
        <v>0</v>
      </c>
    </row>
    <row r="32" spans="1:29" ht="33" customHeight="1" thickBot="1" thickTop="1">
      <c r="A32" s="689" t="s">
        <v>438</v>
      </c>
      <c r="B32" s="690"/>
      <c r="C32" s="690"/>
      <c r="D32" s="690"/>
      <c r="E32" s="690"/>
      <c r="F32" s="690"/>
      <c r="G32" s="691"/>
      <c r="H32" s="318" t="s">
        <v>419</v>
      </c>
      <c r="I32" s="336">
        <v>0</v>
      </c>
      <c r="J32" s="320"/>
      <c r="K32" s="321"/>
      <c r="L32" s="304"/>
      <c r="M32" s="304"/>
      <c r="N32" s="304"/>
      <c r="O32" s="304">
        <v>0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  <c r="U32" s="304">
        <v>0</v>
      </c>
      <c r="V32" s="304">
        <v>0</v>
      </c>
      <c r="W32" s="304">
        <v>0</v>
      </c>
      <c r="X32" s="414">
        <v>0</v>
      </c>
      <c r="Y32" s="325"/>
      <c r="Z32" s="326" t="s">
        <v>138</v>
      </c>
      <c r="AA32" s="326" t="s">
        <v>138</v>
      </c>
      <c r="AB32" s="326" t="s">
        <v>138</v>
      </c>
      <c r="AC32" s="326" t="s">
        <v>434</v>
      </c>
    </row>
    <row r="33" spans="1:29" ht="33" customHeight="1" thickBot="1" thickTop="1">
      <c r="A33" s="689" t="s">
        <v>439</v>
      </c>
      <c r="B33" s="690"/>
      <c r="C33" s="690"/>
      <c r="D33" s="690"/>
      <c r="E33" s="690"/>
      <c r="F33" s="690"/>
      <c r="G33" s="691"/>
      <c r="H33" s="318" t="s">
        <v>354</v>
      </c>
      <c r="I33" s="319">
        <f>I11</f>
        <v>0.72</v>
      </c>
      <c r="J33" s="320"/>
      <c r="K33" s="321"/>
      <c r="L33" s="322"/>
      <c r="M33" s="323"/>
      <c r="N33" s="329"/>
      <c r="O33" s="304">
        <v>1</v>
      </c>
      <c r="P33" s="304">
        <v>0</v>
      </c>
      <c r="Q33" s="304">
        <v>0</v>
      </c>
      <c r="R33" s="304">
        <v>1</v>
      </c>
      <c r="S33" s="304">
        <v>0</v>
      </c>
      <c r="T33" s="304">
        <v>0</v>
      </c>
      <c r="U33" s="304">
        <v>0</v>
      </c>
      <c r="V33" s="304">
        <v>1</v>
      </c>
      <c r="W33" s="304">
        <v>0</v>
      </c>
      <c r="X33" s="415">
        <f>X11</f>
        <v>31</v>
      </c>
      <c r="Y33" s="330"/>
      <c r="Z33" s="318" t="s">
        <v>138</v>
      </c>
      <c r="AA33" s="318" t="s">
        <v>138</v>
      </c>
      <c r="AB33" s="318" t="s">
        <v>138</v>
      </c>
      <c r="AC33" s="318">
        <v>1</v>
      </c>
    </row>
    <row r="34" ht="15.75" thickTop="1"/>
    <row r="36" spans="1:29" ht="18.75">
      <c r="A36" s="692" t="s">
        <v>616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2"/>
      <c r="P36" s="692"/>
      <c r="Q36" s="692"/>
      <c r="R36" s="692"/>
      <c r="S36" s="692"/>
      <c r="T36" s="692"/>
      <c r="U36" s="692"/>
      <c r="V36" s="692"/>
      <c r="W36" s="692"/>
      <c r="X36" s="692"/>
      <c r="Y36" s="692"/>
      <c r="Z36" s="692"/>
      <c r="AA36" s="692"/>
      <c r="AB36" s="692"/>
      <c r="AC36" s="692"/>
    </row>
  </sheetData>
  <sheetProtection/>
  <mergeCells count="37">
    <mergeCell ref="B7:B9"/>
    <mergeCell ref="AC6:AC9"/>
    <mergeCell ref="O7:W7"/>
    <mergeCell ref="X7:X9"/>
    <mergeCell ref="D7:D9"/>
    <mergeCell ref="E7:E9"/>
    <mergeCell ref="F7:F9"/>
    <mergeCell ref="Z8:Z9"/>
    <mergeCell ref="AA8:AA9"/>
    <mergeCell ref="G7:G9"/>
    <mergeCell ref="A31:G31"/>
    <mergeCell ref="Y6:Y9"/>
    <mergeCell ref="A1:Q1"/>
    <mergeCell ref="A3:V3"/>
    <mergeCell ref="A4:V4"/>
    <mergeCell ref="A6:I6"/>
    <mergeCell ref="J6:J9"/>
    <mergeCell ref="K6:K9"/>
    <mergeCell ref="L6:X6"/>
    <mergeCell ref="A7:A9"/>
    <mergeCell ref="Z6:AB7"/>
    <mergeCell ref="AB8:AB9"/>
    <mergeCell ref="H7:H9"/>
    <mergeCell ref="I7:I9"/>
    <mergeCell ref="L7:L9"/>
    <mergeCell ref="M7:M9"/>
    <mergeCell ref="N7:N9"/>
    <mergeCell ref="A32:G32"/>
    <mergeCell ref="A33:G33"/>
    <mergeCell ref="A36:AC36"/>
    <mergeCell ref="O8:O9"/>
    <mergeCell ref="P8:R8"/>
    <mergeCell ref="S8:V8"/>
    <mergeCell ref="W8:W9"/>
    <mergeCell ref="C7:C9"/>
    <mergeCell ref="A29:G29"/>
    <mergeCell ref="A30:G30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8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56"/>
  <sheetViews>
    <sheetView zoomScalePageLayoutView="0" workbookViewId="0" topLeftCell="A31">
      <selection activeCell="E8" sqref="E8:G10"/>
    </sheetView>
  </sheetViews>
  <sheetFormatPr defaultColWidth="9.00390625" defaultRowHeight="12.75"/>
  <cols>
    <col min="1" max="1" width="3.00390625" style="422" customWidth="1"/>
    <col min="2" max="2" width="6.75390625" style="335" customWidth="1"/>
    <col min="3" max="3" width="16.125" style="422" customWidth="1"/>
    <col min="4" max="4" width="22.00390625" style="422" customWidth="1"/>
    <col min="5" max="5" width="7.75390625" style="422" customWidth="1"/>
    <col min="6" max="6" width="8.25390625" style="422" customWidth="1"/>
    <col min="7" max="7" width="15.00390625" style="422" customWidth="1"/>
    <col min="8" max="8" width="40.00390625" style="422" customWidth="1"/>
    <col min="9" max="9" width="9.125" style="422" customWidth="1"/>
    <col min="10" max="17" width="9.125" style="335" customWidth="1"/>
    <col min="18" max="18" width="11.25390625" style="422" customWidth="1"/>
    <col min="19" max="16384" width="9.125" style="422" customWidth="1"/>
  </cols>
  <sheetData>
    <row r="2" spans="1:18" s="423" customFormat="1" ht="14.25">
      <c r="A2" s="730" t="s">
        <v>617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</row>
    <row r="3" spans="2:18" ht="15"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</row>
    <row r="4" spans="2:18" ht="15">
      <c r="B4" s="718" t="s">
        <v>340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</row>
    <row r="5" spans="2:18" ht="15.75" customHeight="1">
      <c r="B5" s="719" t="s">
        <v>618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</row>
    <row r="6" spans="2:18" ht="15">
      <c r="B6" s="424"/>
      <c r="C6" s="458"/>
      <c r="D6" s="458"/>
      <c r="E6" s="458"/>
      <c r="F6" s="458"/>
      <c r="G6" s="458"/>
      <c r="H6" s="458"/>
      <c r="I6" s="458"/>
      <c r="J6" s="424"/>
      <c r="K6" s="424"/>
      <c r="L6" s="424"/>
      <c r="M6" s="424"/>
      <c r="N6" s="424"/>
      <c r="O6" s="424"/>
      <c r="P6" s="424"/>
      <c r="Q6" s="424"/>
      <c r="R6" s="458"/>
    </row>
    <row r="7" spans="2:18" ht="15.75" thickBot="1">
      <c r="B7" s="424"/>
      <c r="C7" s="458"/>
      <c r="D7" s="458"/>
      <c r="E7" s="458"/>
      <c r="F7" s="458"/>
      <c r="G7" s="458"/>
      <c r="H7" s="458"/>
      <c r="I7" s="458"/>
      <c r="J7" s="424"/>
      <c r="K7" s="424"/>
      <c r="L7" s="424"/>
      <c r="M7" s="424"/>
      <c r="N7" s="424"/>
      <c r="O7" s="424"/>
      <c r="P7" s="424"/>
      <c r="Q7" s="424"/>
      <c r="R7" s="458"/>
    </row>
    <row r="8" spans="2:18" ht="64.5" customHeight="1" thickBot="1">
      <c r="B8" s="720" t="s">
        <v>451</v>
      </c>
      <c r="C8" s="720" t="s">
        <v>390</v>
      </c>
      <c r="D8" s="720" t="s">
        <v>452</v>
      </c>
      <c r="E8" s="726" t="s">
        <v>678</v>
      </c>
      <c r="F8" s="726"/>
      <c r="G8" s="726"/>
      <c r="H8" s="723" t="s">
        <v>453</v>
      </c>
      <c r="I8" s="724"/>
      <c r="J8" s="723" t="s">
        <v>454</v>
      </c>
      <c r="K8" s="725"/>
      <c r="L8" s="725"/>
      <c r="M8" s="725"/>
      <c r="N8" s="725"/>
      <c r="O8" s="725"/>
      <c r="P8" s="725"/>
      <c r="Q8" s="725"/>
      <c r="R8" s="724"/>
    </row>
    <row r="9" spans="2:21" ht="80.25" customHeight="1" thickBot="1">
      <c r="B9" s="721"/>
      <c r="C9" s="721"/>
      <c r="D9" s="721"/>
      <c r="E9" s="723" t="s">
        <v>455</v>
      </c>
      <c r="F9" s="724"/>
      <c r="G9" s="733" t="s">
        <v>456</v>
      </c>
      <c r="H9" s="720" t="s">
        <v>677</v>
      </c>
      <c r="I9" s="731" t="s">
        <v>457</v>
      </c>
      <c r="J9" s="720" t="s">
        <v>458</v>
      </c>
      <c r="K9" s="505" t="s">
        <v>459</v>
      </c>
      <c r="L9" s="506"/>
      <c r="M9" s="507"/>
      <c r="N9" s="723" t="s">
        <v>460</v>
      </c>
      <c r="O9" s="725"/>
      <c r="P9" s="725"/>
      <c r="Q9" s="724"/>
      <c r="R9" s="425" t="s">
        <v>461</v>
      </c>
      <c r="U9" s="508" t="s">
        <v>677</v>
      </c>
    </row>
    <row r="10" spans="2:18" ht="79.5" customHeight="1" thickBot="1">
      <c r="B10" s="426"/>
      <c r="C10" s="722"/>
      <c r="D10" s="722"/>
      <c r="E10" s="734"/>
      <c r="F10" s="735"/>
      <c r="G10" s="733"/>
      <c r="H10" s="722"/>
      <c r="I10" s="732"/>
      <c r="J10" s="722"/>
      <c r="K10" s="425" t="s">
        <v>462</v>
      </c>
      <c r="L10" s="425" t="s">
        <v>463</v>
      </c>
      <c r="M10" s="425" t="s">
        <v>464</v>
      </c>
      <c r="N10" s="425" t="s">
        <v>412</v>
      </c>
      <c r="O10" s="425" t="s">
        <v>413</v>
      </c>
      <c r="P10" s="425" t="s">
        <v>414</v>
      </c>
      <c r="Q10" s="425" t="s">
        <v>465</v>
      </c>
      <c r="R10" s="426" t="s">
        <v>466</v>
      </c>
    </row>
    <row r="11" spans="2:18" ht="15.75" thickBot="1">
      <c r="B11" s="427">
        <v>1</v>
      </c>
      <c r="C11" s="427">
        <v>2</v>
      </c>
      <c r="D11" s="427">
        <v>3</v>
      </c>
      <c r="E11" s="428">
        <v>4</v>
      </c>
      <c r="F11" s="429"/>
      <c r="G11" s="427">
        <v>5</v>
      </c>
      <c r="H11" s="427">
        <v>6</v>
      </c>
      <c r="I11" s="427">
        <v>7</v>
      </c>
      <c r="J11" s="427">
        <v>8</v>
      </c>
      <c r="K11" s="427">
        <v>9</v>
      </c>
      <c r="L11" s="427">
        <v>10</v>
      </c>
      <c r="M11" s="427">
        <v>11</v>
      </c>
      <c r="N11" s="427">
        <v>12</v>
      </c>
      <c r="O11" s="427">
        <v>13</v>
      </c>
      <c r="P11" s="427">
        <v>14</v>
      </c>
      <c r="Q11" s="427">
        <v>15</v>
      </c>
      <c r="R11" s="427">
        <v>16</v>
      </c>
    </row>
    <row r="12" spans="2:18" ht="35.25" customHeight="1" thickBot="1">
      <c r="B12" s="727" t="s">
        <v>472</v>
      </c>
      <c r="C12" s="728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8"/>
      <c r="O12" s="728"/>
      <c r="P12" s="728"/>
      <c r="Q12" s="728"/>
      <c r="R12" s="729"/>
    </row>
    <row r="13" spans="2:18" ht="30.75" thickBot="1">
      <c r="B13" s="441">
        <v>1</v>
      </c>
      <c r="C13" s="430" t="s">
        <v>340</v>
      </c>
      <c r="D13" s="350" t="s">
        <v>473</v>
      </c>
      <c r="E13" s="431" t="s">
        <v>474</v>
      </c>
      <c r="F13" s="350">
        <v>921</v>
      </c>
      <c r="G13" s="350">
        <v>10</v>
      </c>
      <c r="H13" s="432" t="s">
        <v>475</v>
      </c>
      <c r="I13" s="433">
        <v>0.4</v>
      </c>
      <c r="J13" s="434">
        <f aca="true" t="shared" si="0" ref="J13:J52">N13+O13+P13+Q13</f>
        <v>4</v>
      </c>
      <c r="K13" s="433"/>
      <c r="L13" s="433">
        <v>4</v>
      </c>
      <c r="M13" s="433"/>
      <c r="N13" s="433"/>
      <c r="O13" s="433"/>
      <c r="P13" s="433"/>
      <c r="Q13" s="433">
        <v>4</v>
      </c>
      <c r="R13" s="432"/>
    </row>
    <row r="14" spans="2:18" ht="15.75" thickBot="1">
      <c r="B14" s="441"/>
      <c r="C14" s="430"/>
      <c r="D14" s="350"/>
      <c r="E14" s="431"/>
      <c r="F14" s="350"/>
      <c r="G14" s="350"/>
      <c r="H14" s="432" t="s">
        <v>476</v>
      </c>
      <c r="I14" s="433">
        <v>0.4</v>
      </c>
      <c r="J14" s="434">
        <f t="shared" si="0"/>
        <v>8</v>
      </c>
      <c r="K14" s="433"/>
      <c r="L14" s="433">
        <v>8</v>
      </c>
      <c r="M14" s="433"/>
      <c r="N14" s="433"/>
      <c r="O14" s="433"/>
      <c r="P14" s="433"/>
      <c r="Q14" s="433">
        <v>8</v>
      </c>
      <c r="R14" s="432"/>
    </row>
    <row r="15" spans="2:18" ht="15.75" thickBot="1">
      <c r="B15" s="441"/>
      <c r="C15" s="430"/>
      <c r="D15" s="350"/>
      <c r="E15" s="431"/>
      <c r="F15" s="350"/>
      <c r="G15" s="350"/>
      <c r="H15" s="432" t="s">
        <v>477</v>
      </c>
      <c r="I15" s="433">
        <v>0.4</v>
      </c>
      <c r="J15" s="434">
        <f t="shared" si="0"/>
        <v>7</v>
      </c>
      <c r="K15" s="433"/>
      <c r="L15" s="433">
        <v>7</v>
      </c>
      <c r="M15" s="433"/>
      <c r="N15" s="433"/>
      <c r="O15" s="433"/>
      <c r="P15" s="433"/>
      <c r="Q15" s="433">
        <v>7</v>
      </c>
      <c r="R15" s="432"/>
    </row>
    <row r="16" spans="2:18" ht="30.75" thickBot="1">
      <c r="B16" s="441">
        <v>2</v>
      </c>
      <c r="C16" s="430" t="s">
        <v>340</v>
      </c>
      <c r="D16" s="350" t="s">
        <v>473</v>
      </c>
      <c r="E16" s="431" t="s">
        <v>474</v>
      </c>
      <c r="F16" s="350">
        <v>922</v>
      </c>
      <c r="G16" s="350">
        <v>10</v>
      </c>
      <c r="H16" s="432" t="s">
        <v>478</v>
      </c>
      <c r="I16" s="433">
        <v>0.4</v>
      </c>
      <c r="J16" s="434">
        <f t="shared" si="0"/>
        <v>24</v>
      </c>
      <c r="K16" s="433"/>
      <c r="L16" s="433">
        <v>24</v>
      </c>
      <c r="M16" s="433"/>
      <c r="N16" s="433"/>
      <c r="O16" s="433"/>
      <c r="P16" s="433"/>
      <c r="Q16" s="433">
        <v>24</v>
      </c>
      <c r="R16" s="432"/>
    </row>
    <row r="17" spans="2:18" ht="15.75" thickBot="1">
      <c r="B17" s="441"/>
      <c r="C17" s="430"/>
      <c r="D17" s="350"/>
      <c r="E17" s="431"/>
      <c r="F17" s="350"/>
      <c r="G17" s="350"/>
      <c r="H17" s="432" t="s">
        <v>479</v>
      </c>
      <c r="I17" s="433">
        <v>0.4</v>
      </c>
      <c r="J17" s="434">
        <f t="shared" si="0"/>
        <v>10</v>
      </c>
      <c r="K17" s="433"/>
      <c r="L17" s="433">
        <v>10</v>
      </c>
      <c r="M17" s="433"/>
      <c r="N17" s="433"/>
      <c r="O17" s="433"/>
      <c r="P17" s="433"/>
      <c r="Q17" s="433">
        <v>10</v>
      </c>
      <c r="R17" s="432"/>
    </row>
    <row r="18" spans="2:18" ht="15.75" thickBot="1">
      <c r="B18" s="441"/>
      <c r="C18" s="430"/>
      <c r="D18" s="350"/>
      <c r="E18" s="431"/>
      <c r="F18" s="350"/>
      <c r="G18" s="350"/>
      <c r="H18" s="432" t="s">
        <v>480</v>
      </c>
      <c r="I18" s="433">
        <v>0.4</v>
      </c>
      <c r="J18" s="434">
        <f t="shared" si="0"/>
        <v>2</v>
      </c>
      <c r="K18" s="433"/>
      <c r="L18" s="433">
        <v>2</v>
      </c>
      <c r="M18" s="433"/>
      <c r="N18" s="433"/>
      <c r="O18" s="433"/>
      <c r="P18" s="433"/>
      <c r="Q18" s="433">
        <v>2</v>
      </c>
      <c r="R18" s="432"/>
    </row>
    <row r="19" spans="2:18" ht="30.75" thickBot="1">
      <c r="B19" s="441">
        <v>3</v>
      </c>
      <c r="C19" s="430" t="s">
        <v>340</v>
      </c>
      <c r="D19" s="350" t="s">
        <v>473</v>
      </c>
      <c r="E19" s="431" t="s">
        <v>467</v>
      </c>
      <c r="F19" s="350">
        <v>923</v>
      </c>
      <c r="G19" s="350">
        <v>10</v>
      </c>
      <c r="H19" s="432" t="s">
        <v>481</v>
      </c>
      <c r="I19" s="433">
        <v>0.4</v>
      </c>
      <c r="J19" s="434">
        <f t="shared" si="0"/>
        <v>18</v>
      </c>
      <c r="K19" s="433"/>
      <c r="L19" s="433">
        <v>18</v>
      </c>
      <c r="M19" s="433"/>
      <c r="N19" s="433"/>
      <c r="O19" s="433"/>
      <c r="P19" s="433"/>
      <c r="Q19" s="433">
        <v>18</v>
      </c>
      <c r="R19" s="432"/>
    </row>
    <row r="20" spans="2:18" ht="15.75" thickBot="1">
      <c r="B20" s="441"/>
      <c r="C20" s="430"/>
      <c r="D20" s="350"/>
      <c r="E20" s="431"/>
      <c r="F20" s="350"/>
      <c r="G20" s="350"/>
      <c r="H20" s="432" t="s">
        <v>482</v>
      </c>
      <c r="I20" s="433">
        <v>0.4</v>
      </c>
      <c r="J20" s="434">
        <f t="shared" si="0"/>
        <v>20</v>
      </c>
      <c r="K20" s="433"/>
      <c r="L20" s="433">
        <v>20</v>
      </c>
      <c r="M20" s="433"/>
      <c r="N20" s="433"/>
      <c r="O20" s="433"/>
      <c r="P20" s="433"/>
      <c r="Q20" s="433">
        <v>20</v>
      </c>
      <c r="R20" s="432"/>
    </row>
    <row r="21" spans="2:18" ht="30.75" thickBot="1">
      <c r="B21" s="441">
        <v>4</v>
      </c>
      <c r="C21" s="430" t="s">
        <v>340</v>
      </c>
      <c r="D21" s="350" t="s">
        <v>473</v>
      </c>
      <c r="E21" s="431" t="s">
        <v>467</v>
      </c>
      <c r="F21" s="350">
        <v>924</v>
      </c>
      <c r="G21" s="350">
        <v>10</v>
      </c>
      <c r="H21" s="432" t="s">
        <v>471</v>
      </c>
      <c r="I21" s="433">
        <v>0.4</v>
      </c>
      <c r="J21" s="434">
        <f t="shared" si="0"/>
        <v>1</v>
      </c>
      <c r="K21" s="433"/>
      <c r="L21" s="433">
        <v>1</v>
      </c>
      <c r="M21" s="433"/>
      <c r="N21" s="433"/>
      <c r="O21" s="433"/>
      <c r="P21" s="433"/>
      <c r="Q21" s="433">
        <v>1</v>
      </c>
      <c r="R21" s="432"/>
    </row>
    <row r="22" spans="2:18" ht="15.75" thickBot="1">
      <c r="B22" s="441"/>
      <c r="C22" s="430"/>
      <c r="D22" s="350"/>
      <c r="E22" s="431"/>
      <c r="F22" s="350"/>
      <c r="G22" s="350"/>
      <c r="H22" s="432" t="s">
        <v>483</v>
      </c>
      <c r="I22" s="433">
        <v>0.4</v>
      </c>
      <c r="J22" s="434">
        <f t="shared" si="0"/>
        <v>10</v>
      </c>
      <c r="K22" s="433"/>
      <c r="L22" s="433">
        <v>10</v>
      </c>
      <c r="M22" s="433"/>
      <c r="N22" s="433"/>
      <c r="O22" s="433"/>
      <c r="P22" s="433"/>
      <c r="Q22" s="433">
        <v>10</v>
      </c>
      <c r="R22" s="432"/>
    </row>
    <row r="23" spans="2:18" ht="15.75" thickBot="1">
      <c r="B23" s="441"/>
      <c r="C23" s="430"/>
      <c r="D23" s="350"/>
      <c r="E23" s="431"/>
      <c r="F23" s="350"/>
      <c r="G23" s="350"/>
      <c r="H23" s="432" t="s">
        <v>484</v>
      </c>
      <c r="I23" s="433">
        <v>0.4</v>
      </c>
      <c r="J23" s="434">
        <f t="shared" si="0"/>
        <v>12</v>
      </c>
      <c r="K23" s="433"/>
      <c r="L23" s="433">
        <v>12</v>
      </c>
      <c r="M23" s="433"/>
      <c r="N23" s="433"/>
      <c r="O23" s="433"/>
      <c r="P23" s="433"/>
      <c r="Q23" s="433">
        <v>12</v>
      </c>
      <c r="R23" s="432"/>
    </row>
    <row r="24" spans="2:18" ht="30.75" thickBot="1">
      <c r="B24" s="441">
        <v>5</v>
      </c>
      <c r="C24" s="430" t="s">
        <v>340</v>
      </c>
      <c r="D24" s="350" t="s">
        <v>473</v>
      </c>
      <c r="E24" s="431" t="s">
        <v>467</v>
      </c>
      <c r="F24" s="350">
        <v>925</v>
      </c>
      <c r="G24" s="350">
        <v>10</v>
      </c>
      <c r="H24" s="432" t="s">
        <v>485</v>
      </c>
      <c r="I24" s="433">
        <v>0.4</v>
      </c>
      <c r="J24" s="434">
        <f t="shared" si="0"/>
        <v>26</v>
      </c>
      <c r="K24" s="433"/>
      <c r="L24" s="433">
        <v>26</v>
      </c>
      <c r="M24" s="433"/>
      <c r="N24" s="433"/>
      <c r="O24" s="433"/>
      <c r="P24" s="433"/>
      <c r="Q24" s="433">
        <v>26</v>
      </c>
      <c r="R24" s="432"/>
    </row>
    <row r="25" spans="2:18" ht="15.75" thickBot="1">
      <c r="B25" s="441"/>
      <c r="C25" s="430"/>
      <c r="D25" s="350"/>
      <c r="E25" s="431"/>
      <c r="F25" s="350"/>
      <c r="G25" s="350"/>
      <c r="H25" s="432" t="s">
        <v>486</v>
      </c>
      <c r="I25" s="433">
        <v>0.4</v>
      </c>
      <c r="J25" s="434">
        <f t="shared" si="0"/>
        <v>16</v>
      </c>
      <c r="K25" s="433"/>
      <c r="L25" s="433">
        <v>16</v>
      </c>
      <c r="M25" s="433"/>
      <c r="N25" s="433"/>
      <c r="O25" s="433"/>
      <c r="P25" s="433"/>
      <c r="Q25" s="433">
        <v>16</v>
      </c>
      <c r="R25" s="432"/>
    </row>
    <row r="26" spans="2:18" ht="30.75" thickBot="1">
      <c r="B26" s="441">
        <v>6</v>
      </c>
      <c r="C26" s="430" t="s">
        <v>340</v>
      </c>
      <c r="D26" s="350" t="s">
        <v>473</v>
      </c>
      <c r="E26" s="431" t="s">
        <v>467</v>
      </c>
      <c r="F26" s="350">
        <v>926</v>
      </c>
      <c r="G26" s="350">
        <v>10</v>
      </c>
      <c r="H26" s="430" t="s">
        <v>487</v>
      </c>
      <c r="I26" s="433">
        <v>0.4</v>
      </c>
      <c r="J26" s="434">
        <f t="shared" si="0"/>
        <v>2</v>
      </c>
      <c r="K26" s="433"/>
      <c r="L26" s="433"/>
      <c r="M26" s="433">
        <v>2</v>
      </c>
      <c r="N26" s="433"/>
      <c r="O26" s="433"/>
      <c r="P26" s="433"/>
      <c r="Q26" s="433">
        <v>2</v>
      </c>
      <c r="R26" s="432"/>
    </row>
    <row r="27" spans="2:18" ht="30.75" thickBot="1">
      <c r="B27" s="441">
        <v>7</v>
      </c>
      <c r="C27" s="430" t="s">
        <v>340</v>
      </c>
      <c r="D27" s="350" t="s">
        <v>473</v>
      </c>
      <c r="E27" s="431" t="s">
        <v>467</v>
      </c>
      <c r="F27" s="350">
        <v>927</v>
      </c>
      <c r="G27" s="350">
        <v>10</v>
      </c>
      <c r="H27" s="432" t="s">
        <v>471</v>
      </c>
      <c r="I27" s="433">
        <v>0.4</v>
      </c>
      <c r="J27" s="434">
        <f t="shared" si="0"/>
        <v>1</v>
      </c>
      <c r="K27" s="433"/>
      <c r="L27" s="433"/>
      <c r="M27" s="433">
        <v>1</v>
      </c>
      <c r="N27" s="433"/>
      <c r="O27" s="433"/>
      <c r="P27" s="433"/>
      <c r="Q27" s="433">
        <v>1</v>
      </c>
      <c r="R27" s="432"/>
    </row>
    <row r="28" spans="2:18" ht="15.75" thickBot="1">
      <c r="B28" s="441"/>
      <c r="C28" s="430"/>
      <c r="D28" s="350"/>
      <c r="E28" s="431"/>
      <c r="F28" s="350"/>
      <c r="G28" s="350"/>
      <c r="H28" s="432" t="s">
        <v>468</v>
      </c>
      <c r="I28" s="433">
        <v>0.4</v>
      </c>
      <c r="J28" s="434">
        <f t="shared" si="0"/>
        <v>1</v>
      </c>
      <c r="K28" s="433"/>
      <c r="L28" s="433"/>
      <c r="M28" s="433">
        <v>1</v>
      </c>
      <c r="N28" s="433"/>
      <c r="O28" s="433"/>
      <c r="P28" s="433"/>
      <c r="Q28" s="433">
        <v>1</v>
      </c>
      <c r="R28" s="432"/>
    </row>
    <row r="29" spans="2:18" ht="15.75" thickBot="1">
      <c r="B29" s="441"/>
      <c r="C29" s="430"/>
      <c r="D29" s="350"/>
      <c r="E29" s="431"/>
      <c r="F29" s="350"/>
      <c r="G29" s="350"/>
      <c r="H29" s="432" t="s">
        <v>488</v>
      </c>
      <c r="I29" s="433">
        <v>0.4</v>
      </c>
      <c r="J29" s="434">
        <f t="shared" si="0"/>
        <v>8</v>
      </c>
      <c r="K29" s="433"/>
      <c r="L29" s="433">
        <v>8</v>
      </c>
      <c r="M29" s="433"/>
      <c r="N29" s="433"/>
      <c r="O29" s="433"/>
      <c r="P29" s="433"/>
      <c r="Q29" s="433">
        <v>8</v>
      </c>
      <c r="R29" s="432"/>
    </row>
    <row r="30" spans="2:18" ht="15.75" thickBot="1">
      <c r="B30" s="441"/>
      <c r="C30" s="430"/>
      <c r="D30" s="350"/>
      <c r="E30" s="431"/>
      <c r="F30" s="350"/>
      <c r="G30" s="350"/>
      <c r="H30" s="432" t="s">
        <v>470</v>
      </c>
      <c r="I30" s="433">
        <v>0.4</v>
      </c>
      <c r="J30" s="434">
        <f t="shared" si="0"/>
        <v>2</v>
      </c>
      <c r="K30" s="433"/>
      <c r="L30" s="433">
        <v>2</v>
      </c>
      <c r="M30" s="433"/>
      <c r="N30" s="433"/>
      <c r="O30" s="433"/>
      <c r="P30" s="433"/>
      <c r="Q30" s="433">
        <v>2</v>
      </c>
      <c r="R30" s="432"/>
    </row>
    <row r="31" spans="2:18" ht="30.75" thickBot="1">
      <c r="B31" s="441">
        <v>8</v>
      </c>
      <c r="C31" s="430" t="s">
        <v>340</v>
      </c>
      <c r="D31" s="350" t="s">
        <v>473</v>
      </c>
      <c r="E31" s="431" t="s">
        <v>467</v>
      </c>
      <c r="F31" s="350">
        <v>928</v>
      </c>
      <c r="G31" s="350">
        <v>10</v>
      </c>
      <c r="H31" s="432" t="s">
        <v>489</v>
      </c>
      <c r="I31" s="433">
        <v>0.4</v>
      </c>
      <c r="J31" s="434">
        <f t="shared" si="0"/>
        <v>2</v>
      </c>
      <c r="K31" s="433"/>
      <c r="L31" s="433">
        <v>2</v>
      </c>
      <c r="M31" s="433"/>
      <c r="N31" s="433"/>
      <c r="O31" s="433"/>
      <c r="P31" s="433"/>
      <c r="Q31" s="433">
        <v>2</v>
      </c>
      <c r="R31" s="432"/>
    </row>
    <row r="32" spans="2:18" ht="30.75" thickBot="1">
      <c r="B32" s="441">
        <v>9</v>
      </c>
      <c r="C32" s="430" t="s">
        <v>340</v>
      </c>
      <c r="D32" s="350" t="s">
        <v>473</v>
      </c>
      <c r="E32" s="431" t="s">
        <v>467</v>
      </c>
      <c r="F32" s="350">
        <v>929</v>
      </c>
      <c r="G32" s="350">
        <v>10</v>
      </c>
      <c r="H32" s="432" t="s">
        <v>490</v>
      </c>
      <c r="I32" s="433">
        <v>0.4</v>
      </c>
      <c r="J32" s="434">
        <f t="shared" si="0"/>
        <v>2</v>
      </c>
      <c r="K32" s="433"/>
      <c r="L32" s="433"/>
      <c r="M32" s="433">
        <v>2</v>
      </c>
      <c r="N32" s="433"/>
      <c r="O32" s="433"/>
      <c r="P32" s="433"/>
      <c r="Q32" s="433">
        <v>2</v>
      </c>
      <c r="R32" s="432"/>
    </row>
    <row r="33" spans="2:18" ht="15.75" thickBot="1">
      <c r="B33" s="441"/>
      <c r="C33" s="430"/>
      <c r="D33" s="350"/>
      <c r="E33" s="431"/>
      <c r="F33" s="350"/>
      <c r="G33" s="350"/>
      <c r="H33" s="432" t="s">
        <v>491</v>
      </c>
      <c r="I33" s="433">
        <v>0.4</v>
      </c>
      <c r="J33" s="434">
        <f t="shared" si="0"/>
        <v>10</v>
      </c>
      <c r="K33" s="433"/>
      <c r="L33" s="433">
        <v>10</v>
      </c>
      <c r="M33" s="433"/>
      <c r="N33" s="433"/>
      <c r="O33" s="433"/>
      <c r="P33" s="433"/>
      <c r="Q33" s="433">
        <v>10</v>
      </c>
      <c r="R33" s="432"/>
    </row>
    <row r="34" spans="2:18" ht="15.75" thickBot="1">
      <c r="B34" s="441"/>
      <c r="C34" s="430"/>
      <c r="D34" s="350"/>
      <c r="E34" s="431"/>
      <c r="F34" s="350"/>
      <c r="G34" s="350"/>
      <c r="H34" s="432" t="s">
        <v>492</v>
      </c>
      <c r="I34" s="433">
        <v>0.4</v>
      </c>
      <c r="J34" s="434">
        <f t="shared" si="0"/>
        <v>17</v>
      </c>
      <c r="K34" s="433"/>
      <c r="L34" s="433">
        <v>17</v>
      </c>
      <c r="M34" s="433"/>
      <c r="N34" s="433"/>
      <c r="O34" s="433"/>
      <c r="P34" s="433"/>
      <c r="Q34" s="433">
        <v>17</v>
      </c>
      <c r="R34" s="432"/>
    </row>
    <row r="35" spans="2:18" ht="30.75" thickBot="1">
      <c r="B35" s="441">
        <v>10</v>
      </c>
      <c r="C35" s="430" t="s">
        <v>340</v>
      </c>
      <c r="D35" s="350" t="s">
        <v>473</v>
      </c>
      <c r="E35" s="431" t="s">
        <v>467</v>
      </c>
      <c r="F35" s="350">
        <v>9210</v>
      </c>
      <c r="G35" s="350">
        <v>10</v>
      </c>
      <c r="H35" s="432" t="s">
        <v>493</v>
      </c>
      <c r="I35" s="433">
        <v>0.4</v>
      </c>
      <c r="J35" s="434">
        <f t="shared" si="0"/>
        <v>17</v>
      </c>
      <c r="K35" s="433"/>
      <c r="L35" s="433">
        <v>17</v>
      </c>
      <c r="M35" s="433"/>
      <c r="N35" s="433"/>
      <c r="O35" s="433"/>
      <c r="P35" s="433"/>
      <c r="Q35" s="433">
        <v>17</v>
      </c>
      <c r="R35" s="432"/>
    </row>
    <row r="36" spans="2:18" ht="15.75" thickBot="1">
      <c r="B36" s="441"/>
      <c r="C36" s="430"/>
      <c r="D36" s="350"/>
      <c r="E36" s="431"/>
      <c r="F36" s="350"/>
      <c r="G36" s="350"/>
      <c r="H36" s="432" t="s">
        <v>494</v>
      </c>
      <c r="I36" s="433">
        <v>0.4</v>
      </c>
      <c r="J36" s="434">
        <f t="shared" si="0"/>
        <v>6</v>
      </c>
      <c r="K36" s="433"/>
      <c r="L36" s="433">
        <v>6</v>
      </c>
      <c r="M36" s="433"/>
      <c r="N36" s="433"/>
      <c r="O36" s="433"/>
      <c r="P36" s="433"/>
      <c r="Q36" s="433">
        <v>6</v>
      </c>
      <c r="R36" s="432"/>
    </row>
    <row r="37" spans="2:18" ht="15.75" thickBot="1">
      <c r="B37" s="441"/>
      <c r="C37" s="430"/>
      <c r="D37" s="350"/>
      <c r="E37" s="431"/>
      <c r="F37" s="350"/>
      <c r="G37" s="350"/>
      <c r="H37" s="432" t="s">
        <v>495</v>
      </c>
      <c r="I37" s="433">
        <v>0.4</v>
      </c>
      <c r="J37" s="434">
        <f t="shared" si="0"/>
        <v>7</v>
      </c>
      <c r="K37" s="433"/>
      <c r="L37" s="433">
        <v>7</v>
      </c>
      <c r="M37" s="433"/>
      <c r="N37" s="433"/>
      <c r="O37" s="433"/>
      <c r="P37" s="433"/>
      <c r="Q37" s="433">
        <v>7</v>
      </c>
      <c r="R37" s="432"/>
    </row>
    <row r="38" spans="2:18" ht="30.75" thickBot="1">
      <c r="B38" s="441">
        <v>11</v>
      </c>
      <c r="C38" s="430" t="s">
        <v>340</v>
      </c>
      <c r="D38" s="350" t="s">
        <v>473</v>
      </c>
      <c r="E38" s="431" t="s">
        <v>467</v>
      </c>
      <c r="F38" s="350">
        <v>9211</v>
      </c>
      <c r="G38" s="350">
        <v>10</v>
      </c>
      <c r="H38" s="432" t="s">
        <v>494</v>
      </c>
      <c r="I38" s="433">
        <v>0.4</v>
      </c>
      <c r="J38" s="434">
        <f t="shared" si="0"/>
        <v>14</v>
      </c>
      <c r="K38" s="433"/>
      <c r="L38" s="433">
        <v>14</v>
      </c>
      <c r="M38" s="433"/>
      <c r="N38" s="433"/>
      <c r="O38" s="433"/>
      <c r="P38" s="433"/>
      <c r="Q38" s="433">
        <v>14</v>
      </c>
      <c r="R38" s="432"/>
    </row>
    <row r="39" spans="2:18" ht="15.75" thickBot="1">
      <c r="B39" s="441"/>
      <c r="C39" s="430"/>
      <c r="D39" s="350"/>
      <c r="E39" s="431"/>
      <c r="F39" s="350"/>
      <c r="G39" s="350"/>
      <c r="H39" s="432" t="s">
        <v>496</v>
      </c>
      <c r="I39" s="433">
        <v>0.4</v>
      </c>
      <c r="J39" s="434">
        <f t="shared" si="0"/>
        <v>2</v>
      </c>
      <c r="K39" s="433"/>
      <c r="L39" s="433">
        <v>2</v>
      </c>
      <c r="M39" s="433"/>
      <c r="N39" s="433"/>
      <c r="O39" s="433"/>
      <c r="P39" s="433"/>
      <c r="Q39" s="433">
        <v>2</v>
      </c>
      <c r="R39" s="432"/>
    </row>
    <row r="40" spans="2:18" ht="30.75" thickBot="1">
      <c r="B40" s="441">
        <v>12</v>
      </c>
      <c r="C40" s="430" t="s">
        <v>340</v>
      </c>
      <c r="D40" s="350" t="s">
        <v>473</v>
      </c>
      <c r="E40" s="431" t="s">
        <v>467</v>
      </c>
      <c r="F40" s="350">
        <v>9212</v>
      </c>
      <c r="G40" s="350">
        <v>10</v>
      </c>
      <c r="H40" s="432" t="s">
        <v>490</v>
      </c>
      <c r="I40" s="433">
        <v>0.4</v>
      </c>
      <c r="J40" s="434">
        <f t="shared" si="0"/>
        <v>2</v>
      </c>
      <c r="K40" s="433"/>
      <c r="L40" s="433">
        <v>2</v>
      </c>
      <c r="M40" s="433"/>
      <c r="N40" s="433"/>
      <c r="O40" s="433"/>
      <c r="P40" s="433"/>
      <c r="Q40" s="433">
        <v>2</v>
      </c>
      <c r="R40" s="432"/>
    </row>
    <row r="41" spans="2:18" ht="15.75" thickBot="1">
      <c r="B41" s="441"/>
      <c r="C41" s="430"/>
      <c r="D41" s="350"/>
      <c r="E41" s="431"/>
      <c r="F41" s="350"/>
      <c r="G41" s="350"/>
      <c r="H41" s="432" t="s">
        <v>497</v>
      </c>
      <c r="I41" s="433">
        <v>0.4</v>
      </c>
      <c r="J41" s="434">
        <f t="shared" si="0"/>
        <v>8</v>
      </c>
      <c r="K41" s="433"/>
      <c r="L41" s="433">
        <v>8</v>
      </c>
      <c r="M41" s="433"/>
      <c r="N41" s="433"/>
      <c r="O41" s="433"/>
      <c r="P41" s="433"/>
      <c r="Q41" s="433">
        <v>8</v>
      </c>
      <c r="R41" s="432"/>
    </row>
    <row r="42" spans="2:18" ht="15.75" thickBot="1">
      <c r="B42" s="441"/>
      <c r="C42" s="430"/>
      <c r="D42" s="350"/>
      <c r="E42" s="431"/>
      <c r="F42" s="350"/>
      <c r="G42" s="350"/>
      <c r="H42" s="432" t="s">
        <v>498</v>
      </c>
      <c r="I42" s="433">
        <v>0.4</v>
      </c>
      <c r="J42" s="434">
        <f t="shared" si="0"/>
        <v>8</v>
      </c>
      <c r="K42" s="433"/>
      <c r="L42" s="433">
        <v>8</v>
      </c>
      <c r="M42" s="433"/>
      <c r="N42" s="433"/>
      <c r="O42" s="433"/>
      <c r="P42" s="433"/>
      <c r="Q42" s="433">
        <v>8</v>
      </c>
      <c r="R42" s="432"/>
    </row>
    <row r="43" spans="2:18" ht="30.75" thickBot="1">
      <c r="B43" s="441">
        <v>13</v>
      </c>
      <c r="C43" s="430" t="s">
        <v>340</v>
      </c>
      <c r="D43" s="350" t="s">
        <v>473</v>
      </c>
      <c r="E43" s="431" t="s">
        <v>467</v>
      </c>
      <c r="F43" s="350">
        <v>9213</v>
      </c>
      <c r="G43" s="350">
        <v>10</v>
      </c>
      <c r="H43" s="432" t="s">
        <v>499</v>
      </c>
      <c r="I43" s="433">
        <v>0.4</v>
      </c>
      <c r="J43" s="434">
        <f t="shared" si="0"/>
        <v>12</v>
      </c>
      <c r="K43" s="433"/>
      <c r="L43" s="433">
        <v>12</v>
      </c>
      <c r="M43" s="433"/>
      <c r="N43" s="433"/>
      <c r="O43" s="433"/>
      <c r="P43" s="433"/>
      <c r="Q43" s="433">
        <v>12</v>
      </c>
      <c r="R43" s="432"/>
    </row>
    <row r="44" spans="2:18" ht="15.75" thickBot="1">
      <c r="B44" s="441"/>
      <c r="C44" s="430"/>
      <c r="D44" s="350"/>
      <c r="E44" s="431"/>
      <c r="F44" s="350"/>
      <c r="G44" s="350"/>
      <c r="H44" s="432" t="s">
        <v>500</v>
      </c>
      <c r="I44" s="433">
        <v>0.4</v>
      </c>
      <c r="J44" s="434">
        <f t="shared" si="0"/>
        <v>14</v>
      </c>
      <c r="K44" s="433"/>
      <c r="L44" s="433">
        <v>14</v>
      </c>
      <c r="M44" s="433"/>
      <c r="N44" s="433"/>
      <c r="O44" s="433"/>
      <c r="P44" s="433"/>
      <c r="Q44" s="433">
        <v>14</v>
      </c>
      <c r="R44" s="432"/>
    </row>
    <row r="45" spans="2:18" ht="15.75" thickBot="1">
      <c r="B45" s="441"/>
      <c r="C45" s="430"/>
      <c r="D45" s="350"/>
      <c r="E45" s="431"/>
      <c r="F45" s="350"/>
      <c r="G45" s="350"/>
      <c r="H45" s="432" t="s">
        <v>501</v>
      </c>
      <c r="I45" s="433">
        <v>0.4</v>
      </c>
      <c r="J45" s="434">
        <f t="shared" si="0"/>
        <v>4</v>
      </c>
      <c r="K45" s="433"/>
      <c r="L45" s="433">
        <v>4</v>
      </c>
      <c r="M45" s="433"/>
      <c r="N45" s="433"/>
      <c r="O45" s="433"/>
      <c r="P45" s="433"/>
      <c r="Q45" s="433">
        <v>4</v>
      </c>
      <c r="R45" s="432"/>
    </row>
    <row r="46" spans="2:18" ht="30.75" thickBot="1">
      <c r="B46" s="441">
        <v>14</v>
      </c>
      <c r="C46" s="430" t="s">
        <v>340</v>
      </c>
      <c r="D46" s="350" t="s">
        <v>473</v>
      </c>
      <c r="E46" s="431" t="s">
        <v>467</v>
      </c>
      <c r="F46" s="350">
        <v>9214</v>
      </c>
      <c r="G46" s="350">
        <v>10</v>
      </c>
      <c r="H46" s="432" t="s">
        <v>502</v>
      </c>
      <c r="I46" s="433">
        <v>0.4</v>
      </c>
      <c r="J46" s="434">
        <f t="shared" si="0"/>
        <v>1</v>
      </c>
      <c r="K46" s="433"/>
      <c r="L46" s="433"/>
      <c r="M46" s="433">
        <v>1</v>
      </c>
      <c r="N46" s="433"/>
      <c r="O46" s="433"/>
      <c r="P46" s="433"/>
      <c r="Q46" s="433">
        <v>1</v>
      </c>
      <c r="R46" s="432"/>
    </row>
    <row r="47" spans="2:18" ht="15.75" thickBot="1">
      <c r="B47" s="441"/>
      <c r="C47" s="430"/>
      <c r="D47" s="350"/>
      <c r="E47" s="431"/>
      <c r="F47" s="350"/>
      <c r="G47" s="350"/>
      <c r="H47" s="432" t="s">
        <v>503</v>
      </c>
      <c r="I47" s="433">
        <v>0.4</v>
      </c>
      <c r="J47" s="434">
        <f t="shared" si="0"/>
        <v>1</v>
      </c>
      <c r="K47" s="433"/>
      <c r="L47" s="433"/>
      <c r="M47" s="433">
        <v>1</v>
      </c>
      <c r="N47" s="433"/>
      <c r="O47" s="433"/>
      <c r="P47" s="433"/>
      <c r="Q47" s="433">
        <v>1</v>
      </c>
      <c r="R47" s="432"/>
    </row>
    <row r="48" spans="2:18" ht="15.75" thickBot="1">
      <c r="B48" s="441"/>
      <c r="C48" s="430"/>
      <c r="D48" s="350"/>
      <c r="E48" s="431"/>
      <c r="F48" s="350"/>
      <c r="G48" s="350"/>
      <c r="H48" s="432" t="s">
        <v>504</v>
      </c>
      <c r="I48" s="433">
        <v>0.4</v>
      </c>
      <c r="J48" s="434">
        <f t="shared" si="0"/>
        <v>2</v>
      </c>
      <c r="K48" s="433"/>
      <c r="L48" s="433">
        <v>2</v>
      </c>
      <c r="M48" s="433"/>
      <c r="N48" s="433"/>
      <c r="O48" s="433"/>
      <c r="P48" s="433"/>
      <c r="Q48" s="433">
        <v>2</v>
      </c>
      <c r="R48" s="432"/>
    </row>
    <row r="49" spans="2:18" ht="15.75" thickBot="1">
      <c r="B49" s="441"/>
      <c r="C49" s="430"/>
      <c r="D49" s="350"/>
      <c r="E49" s="431"/>
      <c r="F49" s="350"/>
      <c r="G49" s="350"/>
      <c r="H49" s="432" t="s">
        <v>505</v>
      </c>
      <c r="I49" s="433">
        <v>0.4</v>
      </c>
      <c r="J49" s="434">
        <f t="shared" si="0"/>
        <v>6</v>
      </c>
      <c r="K49" s="433"/>
      <c r="L49" s="433">
        <v>6</v>
      </c>
      <c r="M49" s="433"/>
      <c r="N49" s="433"/>
      <c r="O49" s="433"/>
      <c r="P49" s="433"/>
      <c r="Q49" s="433">
        <v>6</v>
      </c>
      <c r="R49" s="432"/>
    </row>
    <row r="50" spans="2:18" ht="15.75" thickBot="1">
      <c r="B50" s="441"/>
      <c r="C50" s="430"/>
      <c r="D50" s="350"/>
      <c r="E50" s="431"/>
      <c r="F50" s="350"/>
      <c r="G50" s="350"/>
      <c r="H50" s="432" t="s">
        <v>469</v>
      </c>
      <c r="I50" s="433">
        <v>0.4</v>
      </c>
      <c r="J50" s="434">
        <f t="shared" si="0"/>
        <v>4</v>
      </c>
      <c r="K50" s="433"/>
      <c r="L50" s="433">
        <v>4</v>
      </c>
      <c r="M50" s="433"/>
      <c r="N50" s="433"/>
      <c r="O50" s="433"/>
      <c r="P50" s="433"/>
      <c r="Q50" s="433">
        <v>4</v>
      </c>
      <c r="R50" s="432"/>
    </row>
    <row r="51" spans="2:18" ht="30.75" thickBot="1">
      <c r="B51" s="441">
        <v>15</v>
      </c>
      <c r="C51" s="430" t="s">
        <v>340</v>
      </c>
      <c r="D51" s="350" t="s">
        <v>473</v>
      </c>
      <c r="E51" s="431" t="s">
        <v>467</v>
      </c>
      <c r="F51" s="350">
        <v>9215</v>
      </c>
      <c r="G51" s="350">
        <v>10</v>
      </c>
      <c r="H51" s="432" t="s">
        <v>506</v>
      </c>
      <c r="I51" s="433">
        <v>0.4</v>
      </c>
      <c r="J51" s="434">
        <f t="shared" si="0"/>
        <v>12</v>
      </c>
      <c r="K51" s="433"/>
      <c r="L51" s="433">
        <v>12</v>
      </c>
      <c r="M51" s="433"/>
      <c r="N51" s="433"/>
      <c r="O51" s="433"/>
      <c r="P51" s="433"/>
      <c r="Q51" s="433">
        <v>12</v>
      </c>
      <c r="R51" s="432"/>
    </row>
    <row r="52" spans="2:18" ht="30.75" thickBot="1">
      <c r="B52" s="441">
        <v>16</v>
      </c>
      <c r="C52" s="430" t="s">
        <v>340</v>
      </c>
      <c r="D52" s="350" t="s">
        <v>473</v>
      </c>
      <c r="E52" s="431" t="s">
        <v>341</v>
      </c>
      <c r="F52" s="350">
        <v>7</v>
      </c>
      <c r="G52" s="350">
        <v>10</v>
      </c>
      <c r="H52" s="432"/>
      <c r="I52" s="433">
        <v>0.4</v>
      </c>
      <c r="J52" s="434">
        <f t="shared" si="0"/>
        <v>0</v>
      </c>
      <c r="K52" s="433"/>
      <c r="L52" s="433"/>
      <c r="M52" s="433"/>
      <c r="N52" s="433"/>
      <c r="O52" s="433"/>
      <c r="P52" s="433"/>
      <c r="Q52" s="433"/>
      <c r="R52" s="432"/>
    </row>
    <row r="53" spans="2:18" ht="15.75" thickBot="1">
      <c r="B53" s="442"/>
      <c r="C53" s="435"/>
      <c r="D53" s="436"/>
      <c r="E53" s="437"/>
      <c r="F53" s="436"/>
      <c r="G53" s="436"/>
      <c r="H53" s="438"/>
      <c r="I53" s="439"/>
      <c r="J53" s="439">
        <f>SUM(J13:J52)</f>
        <v>323</v>
      </c>
      <c r="K53" s="439">
        <f aca="true" t="shared" si="1" ref="K53:Q53">SUM(K13:K52)</f>
        <v>0</v>
      </c>
      <c r="L53" s="439">
        <f t="shared" si="1"/>
        <v>315</v>
      </c>
      <c r="M53" s="439">
        <f t="shared" si="1"/>
        <v>8</v>
      </c>
      <c r="N53" s="439">
        <f t="shared" si="1"/>
        <v>0</v>
      </c>
      <c r="O53" s="439">
        <f t="shared" si="1"/>
        <v>0</v>
      </c>
      <c r="P53" s="439">
        <f t="shared" si="1"/>
        <v>0</v>
      </c>
      <c r="Q53" s="439">
        <f t="shared" si="1"/>
        <v>323</v>
      </c>
      <c r="R53" s="440"/>
    </row>
    <row r="56" spans="1:29" s="306" customFormat="1" ht="18.75">
      <c r="A56" s="692" t="s">
        <v>616</v>
      </c>
      <c r="B56" s="692"/>
      <c r="C56" s="692"/>
      <c r="D56" s="692"/>
      <c r="E56" s="692"/>
      <c r="F56" s="692"/>
      <c r="G56" s="692"/>
      <c r="H56" s="692"/>
      <c r="I56" s="692"/>
      <c r="J56" s="692"/>
      <c r="K56" s="692"/>
      <c r="L56" s="692"/>
      <c r="M56" s="692"/>
      <c r="N56" s="692"/>
      <c r="O56" s="692"/>
      <c r="P56" s="692"/>
      <c r="Q56" s="692"/>
      <c r="R56" s="692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335"/>
    </row>
  </sheetData>
  <sheetProtection/>
  <mergeCells count="18">
    <mergeCell ref="N9:Q9"/>
    <mergeCell ref="B12:R12"/>
    <mergeCell ref="A2:R2"/>
    <mergeCell ref="H9:H10"/>
    <mergeCell ref="I9:I10"/>
    <mergeCell ref="J9:J10"/>
    <mergeCell ref="G9:G10"/>
    <mergeCell ref="E9:F10"/>
    <mergeCell ref="A56:R56"/>
    <mergeCell ref="B3:R3"/>
    <mergeCell ref="B4:R4"/>
    <mergeCell ref="B5:R5"/>
    <mergeCell ref="B8:B9"/>
    <mergeCell ref="C8:C10"/>
    <mergeCell ref="D8:D10"/>
    <mergeCell ref="H8:I8"/>
    <mergeCell ref="J8:R8"/>
    <mergeCell ref="E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3:D11"/>
  <sheetViews>
    <sheetView zoomScalePageLayoutView="0" workbookViewId="0" topLeftCell="A1">
      <selection activeCell="B4" sqref="B4:D4"/>
    </sheetView>
  </sheetViews>
  <sheetFormatPr defaultColWidth="9.00390625" defaultRowHeight="12.75"/>
  <cols>
    <col min="3" max="3" width="44.375" style="0" customWidth="1"/>
    <col min="4" max="4" width="34.625" style="0" customWidth="1"/>
  </cols>
  <sheetData>
    <row r="3" spans="2:4" ht="57" customHeight="1">
      <c r="B3" s="737" t="s">
        <v>325</v>
      </c>
      <c r="C3" s="737"/>
      <c r="D3" s="737"/>
    </row>
    <row r="4" spans="2:4" ht="27" customHeight="1">
      <c r="B4" s="738"/>
      <c r="C4" s="738"/>
      <c r="D4" s="738"/>
    </row>
    <row r="5" spans="2:4" ht="24.75" customHeight="1">
      <c r="B5" s="739" t="s">
        <v>326</v>
      </c>
      <c r="C5" s="739"/>
      <c r="D5" s="739"/>
    </row>
    <row r="6" spans="2:4" ht="26.25" customHeight="1">
      <c r="B6" s="239" t="s">
        <v>18</v>
      </c>
      <c r="C6" s="239" t="s">
        <v>327</v>
      </c>
      <c r="D6" s="239" t="s">
        <v>328</v>
      </c>
    </row>
    <row r="7" spans="2:4" ht="57" customHeight="1">
      <c r="B7" s="236" t="s">
        <v>18</v>
      </c>
      <c r="C7" s="238" t="s">
        <v>334</v>
      </c>
      <c r="D7" s="237" t="s">
        <v>335</v>
      </c>
    </row>
    <row r="11" spans="2:4" ht="12.75">
      <c r="B11" s="736" t="s">
        <v>336</v>
      </c>
      <c r="C11" s="736"/>
      <c r="D11" s="736"/>
    </row>
  </sheetData>
  <sheetProtection/>
  <mergeCells count="4">
    <mergeCell ref="B11:D11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4:P2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2" width="9.125" style="241" customWidth="1"/>
    <col min="3" max="3" width="34.75390625" style="241" customWidth="1"/>
    <col min="4" max="4" width="35.25390625" style="241" customWidth="1"/>
    <col min="5" max="5" width="9.125" style="241" customWidth="1"/>
    <col min="6" max="6" width="15.625" style="241" customWidth="1"/>
    <col min="7" max="8" width="9.125" style="241" customWidth="1"/>
    <col min="9" max="9" width="17.875" style="241" customWidth="1"/>
    <col min="10" max="15" width="9.125" style="241" customWidth="1"/>
    <col min="16" max="16" width="9.625" style="241" bestFit="1" customWidth="1"/>
    <col min="17" max="16384" width="9.125" style="241" customWidth="1"/>
  </cols>
  <sheetData>
    <row r="4" spans="2:11" ht="43.5" customHeight="1">
      <c r="B4" s="548" t="s">
        <v>679</v>
      </c>
      <c r="C4" s="548"/>
      <c r="D4" s="548"/>
      <c r="E4" s="240"/>
      <c r="F4" s="240"/>
      <c r="G4" s="240"/>
      <c r="H4" s="240"/>
      <c r="I4" s="240"/>
      <c r="J4" s="240"/>
      <c r="K4" s="240"/>
    </row>
    <row r="5" spans="2:4" ht="17.25" customHeight="1">
      <c r="B5" s="549" t="s">
        <v>340</v>
      </c>
      <c r="C5" s="549"/>
      <c r="D5" s="549"/>
    </row>
    <row r="6" spans="2:4" ht="27" customHeight="1">
      <c r="B6" s="550" t="s">
        <v>326</v>
      </c>
      <c r="C6" s="550"/>
      <c r="D6" s="550"/>
    </row>
    <row r="7" spans="2:4" ht="15">
      <c r="B7" s="242"/>
      <c r="C7" s="242"/>
      <c r="D7" s="242"/>
    </row>
    <row r="8" spans="2:4" ht="33.75" customHeight="1">
      <c r="B8" s="157" t="s">
        <v>337</v>
      </c>
      <c r="C8" s="158" t="s">
        <v>327</v>
      </c>
      <c r="D8" s="158" t="s">
        <v>328</v>
      </c>
    </row>
    <row r="9" spans="2:4" ht="15">
      <c r="B9" s="509"/>
      <c r="C9" s="509"/>
      <c r="D9" s="509"/>
    </row>
    <row r="10" spans="2:4" ht="54.75" customHeight="1">
      <c r="B10" s="510">
        <v>1</v>
      </c>
      <c r="C10" s="156" t="s">
        <v>332</v>
      </c>
      <c r="D10" s="511">
        <v>323</v>
      </c>
    </row>
    <row r="11" spans="2:16" ht="15">
      <c r="B11" s="512" t="s">
        <v>680</v>
      </c>
      <c r="C11" s="513" t="s">
        <v>681</v>
      </c>
      <c r="D11" s="514">
        <v>0</v>
      </c>
      <c r="G11" s="744"/>
      <c r="H11" s="744"/>
      <c r="I11" s="744"/>
      <c r="J11" s="744"/>
      <c r="K11" s="745"/>
      <c r="L11" s="745"/>
      <c r="P11" s="241">
        <f>'[1]8.1'!AN152</f>
        <v>0</v>
      </c>
    </row>
    <row r="12" spans="2:12" ht="48.75" customHeight="1">
      <c r="B12" s="512" t="s">
        <v>682</v>
      </c>
      <c r="C12" s="513" t="s">
        <v>683</v>
      </c>
      <c r="D12" s="515">
        <v>0</v>
      </c>
      <c r="G12" s="745"/>
      <c r="H12" s="745"/>
      <c r="I12" s="745"/>
      <c r="J12" s="745"/>
      <c r="K12" s="745"/>
      <c r="L12" s="745"/>
    </row>
    <row r="13" spans="2:16" ht="15">
      <c r="B13" s="512" t="s">
        <v>684</v>
      </c>
      <c r="C13" s="513" t="s">
        <v>685</v>
      </c>
      <c r="D13" s="516">
        <v>0</v>
      </c>
      <c r="E13" s="268"/>
      <c r="F13" s="244"/>
      <c r="G13" s="746"/>
      <c r="H13" s="745"/>
      <c r="I13" s="745"/>
      <c r="J13" s="745"/>
      <c r="K13" s="745"/>
      <c r="L13" s="745"/>
      <c r="P13" s="250"/>
    </row>
    <row r="14" spans="2:16" ht="15">
      <c r="B14" s="512" t="s">
        <v>686</v>
      </c>
      <c r="C14" s="513" t="s">
        <v>687</v>
      </c>
      <c r="D14" s="516">
        <v>323</v>
      </c>
      <c r="E14" s="268"/>
      <c r="F14" s="244"/>
      <c r="G14" s="746"/>
      <c r="H14" s="745"/>
      <c r="I14" s="745"/>
      <c r="J14" s="745"/>
      <c r="K14" s="745"/>
      <c r="L14" s="745"/>
      <c r="P14" s="250"/>
    </row>
    <row r="15" spans="2:16" ht="60">
      <c r="B15" s="517" t="s">
        <v>331</v>
      </c>
      <c r="C15" s="236" t="s">
        <v>351</v>
      </c>
      <c r="D15" s="518">
        <f>I15/D10</f>
        <v>0.0022291021671826624</v>
      </c>
      <c r="E15" s="268"/>
      <c r="F15" s="244"/>
      <c r="G15" s="746"/>
      <c r="H15" s="745" t="s">
        <v>354</v>
      </c>
      <c r="I15" s="747">
        <v>0.72</v>
      </c>
      <c r="J15" s="745"/>
      <c r="K15" s="748">
        <v>1</v>
      </c>
      <c r="L15" s="745"/>
      <c r="P15" s="250"/>
    </row>
    <row r="16" spans="2:12" ht="45">
      <c r="B16" s="519">
        <v>3</v>
      </c>
      <c r="C16" s="236" t="s">
        <v>352</v>
      </c>
      <c r="D16" s="520">
        <f>K15/D10</f>
        <v>0.0030959752321981426</v>
      </c>
      <c r="E16" s="268"/>
      <c r="F16" s="254"/>
      <c r="G16" s="745"/>
      <c r="H16" s="745"/>
      <c r="I16" s="745"/>
      <c r="J16" s="745"/>
      <c r="K16" s="745"/>
      <c r="L16" s="745"/>
    </row>
    <row r="17" spans="2:16" ht="75">
      <c r="B17" s="517" t="s">
        <v>333</v>
      </c>
      <c r="C17" s="236" t="s">
        <v>688</v>
      </c>
      <c r="D17" s="521" t="s">
        <v>294</v>
      </c>
      <c r="E17" s="268"/>
      <c r="F17" s="244"/>
      <c r="G17" s="746"/>
      <c r="H17" s="745"/>
      <c r="I17" s="749"/>
      <c r="J17" s="745"/>
      <c r="K17" s="750"/>
      <c r="L17" s="745"/>
      <c r="P17" s="250"/>
    </row>
    <row r="18" spans="2:6" ht="60">
      <c r="B18" s="519">
        <v>5</v>
      </c>
      <c r="C18" s="236" t="s">
        <v>689</v>
      </c>
      <c r="D18" s="520" t="s">
        <v>294</v>
      </c>
      <c r="E18" s="268"/>
      <c r="F18" s="254"/>
    </row>
    <row r="21" spans="2:4" ht="14.25">
      <c r="B21" s="551" t="s">
        <v>441</v>
      </c>
      <c r="C21" s="551"/>
      <c r="D21" s="551"/>
    </row>
  </sheetData>
  <sheetProtection/>
  <mergeCells count="4">
    <mergeCell ref="B4:D4"/>
    <mergeCell ref="B5:D5"/>
    <mergeCell ref="B6:D6"/>
    <mergeCell ref="B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P1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2" width="9.125" style="241" customWidth="1"/>
    <col min="3" max="3" width="34.75390625" style="241" customWidth="1"/>
    <col min="4" max="4" width="35.25390625" style="241" customWidth="1"/>
    <col min="5" max="5" width="9.125" style="241" customWidth="1"/>
    <col min="6" max="6" width="15.625" style="241" customWidth="1"/>
    <col min="7" max="8" width="9.125" style="241" customWidth="1"/>
    <col min="9" max="9" width="17.875" style="241" customWidth="1"/>
    <col min="10" max="15" width="9.125" style="241" customWidth="1"/>
    <col min="16" max="16" width="9.625" style="241" bestFit="1" customWidth="1"/>
    <col min="17" max="16384" width="9.125" style="241" customWidth="1"/>
  </cols>
  <sheetData>
    <row r="4" spans="2:11" ht="43.5" customHeight="1">
      <c r="B4" s="548" t="s">
        <v>442</v>
      </c>
      <c r="C4" s="548"/>
      <c r="D4" s="548"/>
      <c r="E4" s="240"/>
      <c r="F4" s="240"/>
      <c r="G4" s="240"/>
      <c r="H4" s="240"/>
      <c r="I4" s="240"/>
      <c r="J4" s="240"/>
      <c r="K4" s="240"/>
    </row>
    <row r="5" spans="2:4" ht="17.25" customHeight="1">
      <c r="B5" s="549" t="s">
        <v>340</v>
      </c>
      <c r="C5" s="549"/>
      <c r="D5" s="549"/>
    </row>
    <row r="6" spans="2:4" ht="27" customHeight="1">
      <c r="B6" s="550" t="s">
        <v>326</v>
      </c>
      <c r="C6" s="550"/>
      <c r="D6" s="550"/>
    </row>
    <row r="7" spans="2:4" ht="15.75" thickBot="1">
      <c r="B7" s="242"/>
      <c r="C7" s="242"/>
      <c r="D7" s="242"/>
    </row>
    <row r="8" spans="2:4" ht="33.75" customHeight="1" thickBot="1">
      <c r="B8" s="371" t="s">
        <v>337</v>
      </c>
      <c r="C8" s="372" t="s">
        <v>327</v>
      </c>
      <c r="D8" s="153" t="s">
        <v>328</v>
      </c>
    </row>
    <row r="9" spans="2:4" ht="15">
      <c r="B9" s="368"/>
      <c r="C9" s="369"/>
      <c r="D9" s="370"/>
    </row>
    <row r="10" spans="2:4" ht="54.75" customHeight="1" thickBot="1">
      <c r="B10" s="361">
        <v>1</v>
      </c>
      <c r="C10" s="156" t="s">
        <v>332</v>
      </c>
      <c r="D10" s="362">
        <v>323</v>
      </c>
    </row>
    <row r="11" spans="2:16" ht="61.5" thickBot="1" thickTop="1">
      <c r="B11" s="363" t="s">
        <v>331</v>
      </c>
      <c r="C11" s="236" t="s">
        <v>351</v>
      </c>
      <c r="D11" s="364">
        <f>I11/D10</f>
        <v>0.0022291021671826624</v>
      </c>
      <c r="E11" s="268"/>
      <c r="F11" s="244"/>
      <c r="G11" s="244"/>
      <c r="H11" s="300" t="s">
        <v>354</v>
      </c>
      <c r="I11" s="333">
        <v>0.72</v>
      </c>
      <c r="J11" s="300"/>
      <c r="K11" s="304">
        <v>1</v>
      </c>
      <c r="P11" s="250"/>
    </row>
    <row r="12" spans="2:9" ht="46.5" thickBot="1" thickTop="1">
      <c r="B12" s="365">
        <v>3</v>
      </c>
      <c r="C12" s="366" t="s">
        <v>352</v>
      </c>
      <c r="D12" s="367">
        <f>K11/D10</f>
        <v>0.0030959752321981426</v>
      </c>
      <c r="E12" s="268"/>
      <c r="F12" s="254"/>
      <c r="I12" s="333"/>
    </row>
    <row r="14" ht="58.5" customHeight="1"/>
    <row r="15" spans="2:4" ht="14.25">
      <c r="B15" s="551" t="s">
        <v>441</v>
      </c>
      <c r="C15" s="551"/>
      <c r="D15" s="551"/>
    </row>
  </sheetData>
  <sheetProtection/>
  <mergeCells count="4">
    <mergeCell ref="B4:D4"/>
    <mergeCell ref="B5:D5"/>
    <mergeCell ref="B6:D6"/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588"/>
  <sheetViews>
    <sheetView zoomScalePageLayoutView="0" workbookViewId="0" topLeftCell="A1">
      <selection activeCell="D18" sqref="D18"/>
    </sheetView>
  </sheetViews>
  <sheetFormatPr defaultColWidth="9.00390625" defaultRowHeight="12.75"/>
  <cols>
    <col min="2" max="2" width="89.00390625" style="0" customWidth="1"/>
  </cols>
  <sheetData>
    <row r="1" spans="1:2" ht="15">
      <c r="A1" s="743" t="s">
        <v>507</v>
      </c>
      <c r="B1" s="743"/>
    </row>
    <row r="2" spans="1:2" ht="15">
      <c r="A2" s="743" t="s">
        <v>508</v>
      </c>
      <c r="B2" s="743"/>
    </row>
    <row r="3" spans="1:2" ht="15">
      <c r="A3" s="743" t="s">
        <v>509</v>
      </c>
      <c r="B3" s="743"/>
    </row>
    <row r="4" spans="1:2" ht="15">
      <c r="A4" s="743" t="s">
        <v>510</v>
      </c>
      <c r="B4" s="743"/>
    </row>
    <row r="5" spans="1:2" ht="18">
      <c r="A5" s="743" t="s">
        <v>511</v>
      </c>
      <c r="B5" s="743"/>
    </row>
    <row r="6" ht="15.75" thickBot="1">
      <c r="A6" s="355"/>
    </row>
    <row r="7" spans="1:2" ht="15.75" thickBot="1">
      <c r="A7" s="347" t="s">
        <v>512</v>
      </c>
      <c r="B7" s="356" t="s">
        <v>513</v>
      </c>
    </row>
    <row r="8" spans="1:2" ht="15">
      <c r="A8" s="740">
        <v>1</v>
      </c>
      <c r="B8" s="357" t="s">
        <v>514</v>
      </c>
    </row>
    <row r="9" spans="1:2" ht="30" customHeight="1" thickBot="1">
      <c r="A9" s="741"/>
      <c r="B9" s="358" t="s">
        <v>515</v>
      </c>
    </row>
    <row r="10" spans="1:2" ht="15">
      <c r="A10" s="740">
        <v>2</v>
      </c>
      <c r="B10" s="359" t="s">
        <v>514</v>
      </c>
    </row>
    <row r="11" spans="1:2" ht="15">
      <c r="A11" s="742"/>
      <c r="B11" s="359" t="s">
        <v>516</v>
      </c>
    </row>
    <row r="12" spans="1:2" ht="15.75" thickBot="1">
      <c r="A12" s="741"/>
      <c r="B12" s="349" t="s">
        <v>517</v>
      </c>
    </row>
    <row r="13" spans="1:2" ht="15">
      <c r="A13" s="740">
        <v>3</v>
      </c>
      <c r="B13" s="359" t="s">
        <v>514</v>
      </c>
    </row>
    <row r="14" spans="1:2" ht="15">
      <c r="A14" s="742"/>
      <c r="B14" s="359" t="s">
        <v>516</v>
      </c>
    </row>
    <row r="15" spans="1:2" ht="15.75" thickBot="1">
      <c r="A15" s="741"/>
      <c r="B15" s="349" t="s">
        <v>518</v>
      </c>
    </row>
    <row r="16" spans="1:2" ht="15">
      <c r="A16" s="740">
        <v>4</v>
      </c>
      <c r="B16" s="359" t="s">
        <v>514</v>
      </c>
    </row>
    <row r="17" spans="1:2" ht="15.75" thickBot="1">
      <c r="A17" s="741"/>
      <c r="B17" s="349" t="s">
        <v>519</v>
      </c>
    </row>
    <row r="18" spans="1:2" ht="15">
      <c r="A18" s="740">
        <v>5</v>
      </c>
      <c r="B18" s="359" t="s">
        <v>520</v>
      </c>
    </row>
    <row r="19" spans="1:2" ht="15.75" thickBot="1">
      <c r="A19" s="741"/>
      <c r="B19" s="349" t="s">
        <v>521</v>
      </c>
    </row>
    <row r="20" spans="1:2" ht="15">
      <c r="A20" s="740">
        <v>6</v>
      </c>
      <c r="B20" s="359" t="s">
        <v>522</v>
      </c>
    </row>
    <row r="21" spans="1:2" ht="15.75" thickBot="1">
      <c r="A21" s="741"/>
      <c r="B21" s="349" t="s">
        <v>523</v>
      </c>
    </row>
    <row r="22" spans="1:2" ht="15">
      <c r="A22" s="740">
        <v>7</v>
      </c>
      <c r="B22" s="359" t="s">
        <v>520</v>
      </c>
    </row>
    <row r="23" spans="1:2" ht="15">
      <c r="A23" s="742"/>
      <c r="B23" s="359" t="s">
        <v>524</v>
      </c>
    </row>
    <row r="24" spans="1:2" ht="15.75" thickBot="1">
      <c r="A24" s="741"/>
      <c r="B24" s="349" t="s">
        <v>525</v>
      </c>
    </row>
    <row r="25" spans="1:2" ht="15">
      <c r="A25" s="740">
        <v>8</v>
      </c>
      <c r="B25" s="359" t="s">
        <v>520</v>
      </c>
    </row>
    <row r="26" spans="1:2" ht="15.75" thickBot="1">
      <c r="A26" s="741"/>
      <c r="B26" s="349" t="s">
        <v>526</v>
      </c>
    </row>
    <row r="27" spans="1:2" ht="15.75" thickBot="1">
      <c r="A27" s="360">
        <v>9</v>
      </c>
      <c r="B27" s="349" t="s">
        <v>527</v>
      </c>
    </row>
    <row r="3588" ht="12.75"/>
  </sheetData>
  <sheetProtection/>
  <mergeCells count="13">
    <mergeCell ref="A8:A9"/>
    <mergeCell ref="A10:A12"/>
    <mergeCell ref="A13:A15"/>
    <mergeCell ref="A16:A17"/>
    <mergeCell ref="A18:A19"/>
    <mergeCell ref="A20:A21"/>
    <mergeCell ref="A22:A24"/>
    <mergeCell ref="A25:A26"/>
    <mergeCell ref="A1:B1"/>
    <mergeCell ref="A2:B2"/>
    <mergeCell ref="A3:B3"/>
    <mergeCell ref="A4:B4"/>
    <mergeCell ref="A5:B5"/>
  </mergeCells>
  <hyperlinks>
    <hyperlink ref="B7" location="P3588" display="P358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2">
      <selection activeCell="B26" sqref="B26:B27"/>
    </sheetView>
  </sheetViews>
  <sheetFormatPr defaultColWidth="9.00390625" defaultRowHeight="12.75"/>
  <cols>
    <col min="2" max="2" width="66.75390625" style="0" customWidth="1"/>
  </cols>
  <sheetData>
    <row r="1" spans="1:2" ht="15">
      <c r="A1" s="743" t="s">
        <v>528</v>
      </c>
      <c r="B1" s="743"/>
    </row>
    <row r="2" spans="1:2" ht="15">
      <c r="A2" s="743" t="s">
        <v>508</v>
      </c>
      <c r="B2" s="743"/>
    </row>
    <row r="3" spans="1:2" ht="15">
      <c r="A3" s="743" t="s">
        <v>509</v>
      </c>
      <c r="B3" s="743"/>
    </row>
    <row r="4" spans="1:2" ht="15">
      <c r="A4" s="743" t="s">
        <v>529</v>
      </c>
      <c r="B4" s="743"/>
    </row>
    <row r="5" spans="1:2" ht="18">
      <c r="A5" s="743" t="s">
        <v>530</v>
      </c>
      <c r="B5" s="743"/>
    </row>
    <row r="6" ht="15.75" thickBot="1">
      <c r="A6" s="355"/>
    </row>
    <row r="7" spans="1:2" ht="15.75" thickBot="1">
      <c r="A7" s="347" t="s">
        <v>106</v>
      </c>
      <c r="B7" s="348" t="s">
        <v>531</v>
      </c>
    </row>
    <row r="8" spans="1:2" ht="24" customHeight="1">
      <c r="A8" s="740">
        <v>1</v>
      </c>
      <c r="B8" s="359" t="s">
        <v>514</v>
      </c>
    </row>
    <row r="9" spans="1:2" ht="24" customHeight="1" thickBot="1">
      <c r="A9" s="741"/>
      <c r="B9" s="349" t="s">
        <v>532</v>
      </c>
    </row>
    <row r="10" spans="1:2" ht="24" customHeight="1">
      <c r="A10" s="740">
        <v>2</v>
      </c>
      <c r="B10" s="359" t="s">
        <v>514</v>
      </c>
    </row>
    <row r="11" spans="1:2" ht="24" customHeight="1" thickBot="1">
      <c r="A11" s="741"/>
      <c r="B11" s="349" t="s">
        <v>519</v>
      </c>
    </row>
    <row r="12" spans="1:2" ht="24" customHeight="1">
      <c r="A12" s="740">
        <v>3</v>
      </c>
      <c r="B12" s="359" t="s">
        <v>533</v>
      </c>
    </row>
    <row r="13" spans="1:2" ht="24" customHeight="1" thickBot="1">
      <c r="A13" s="741"/>
      <c r="B13" s="349" t="s">
        <v>534</v>
      </c>
    </row>
    <row r="14" spans="1:2" ht="24" customHeight="1">
      <c r="A14" s="740">
        <v>4</v>
      </c>
      <c r="B14" s="359" t="s">
        <v>533</v>
      </c>
    </row>
    <row r="15" spans="1:2" ht="24" customHeight="1" thickBot="1">
      <c r="A15" s="741"/>
      <c r="B15" s="349" t="s">
        <v>535</v>
      </c>
    </row>
    <row r="16" spans="1:2" ht="24" customHeight="1">
      <c r="A16" s="740">
        <v>5</v>
      </c>
      <c r="B16" s="359" t="s">
        <v>536</v>
      </c>
    </row>
    <row r="17" spans="1:2" ht="24" customHeight="1" thickBot="1">
      <c r="A17" s="741"/>
      <c r="B17" s="349" t="s">
        <v>537</v>
      </c>
    </row>
    <row r="18" spans="1:2" ht="24" customHeight="1">
      <c r="A18" s="740">
        <v>6</v>
      </c>
      <c r="B18" s="359" t="s">
        <v>536</v>
      </c>
    </row>
    <row r="19" spans="1:2" ht="24" customHeight="1" thickBot="1">
      <c r="A19" s="741"/>
      <c r="B19" s="349" t="s">
        <v>538</v>
      </c>
    </row>
    <row r="20" spans="1:2" ht="24" customHeight="1" thickBot="1">
      <c r="A20" s="360">
        <v>7</v>
      </c>
      <c r="B20" s="349" t="s">
        <v>539</v>
      </c>
    </row>
    <row r="21" spans="1:2" ht="24" customHeight="1" thickBot="1">
      <c r="A21" s="360">
        <v>8</v>
      </c>
      <c r="B21" s="349" t="s">
        <v>527</v>
      </c>
    </row>
  </sheetData>
  <sheetProtection/>
  <mergeCells count="11">
    <mergeCell ref="A10:A11"/>
    <mergeCell ref="A12:A13"/>
    <mergeCell ref="A14:A15"/>
    <mergeCell ref="A16:A17"/>
    <mergeCell ref="A18:A19"/>
    <mergeCell ref="A1:B1"/>
    <mergeCell ref="A2:B2"/>
    <mergeCell ref="A3:B3"/>
    <mergeCell ref="A4:B4"/>
    <mergeCell ref="A5:B5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1"/>
  <sheetViews>
    <sheetView view="pageBreakPreview" zoomScaleSheetLayoutView="100" zoomScalePageLayoutView="0" workbookViewId="0" topLeftCell="A1">
      <selection activeCell="B10" sqref="B10"/>
    </sheetView>
  </sheetViews>
  <sheetFormatPr defaultColWidth="10.75390625" defaultRowHeight="12.75"/>
  <cols>
    <col min="1" max="1" width="20.25390625" style="88" customWidth="1"/>
    <col min="2" max="2" width="33.75390625" style="88" customWidth="1"/>
    <col min="3" max="3" width="13.625" style="88" customWidth="1"/>
    <col min="4" max="4" width="9.125" style="88" hidden="1" customWidth="1"/>
    <col min="5" max="5" width="10.25390625" style="88" hidden="1" customWidth="1"/>
    <col min="6" max="7" width="8.75390625" style="88" customWidth="1"/>
    <col min="8" max="8" width="8.375" style="88" customWidth="1"/>
    <col min="9" max="16384" width="10.75390625" style="88" customWidth="1"/>
  </cols>
  <sheetData>
    <row r="1" ht="12.75" customHeight="1"/>
    <row r="2" spans="1:8" s="3" customFormat="1" ht="69" customHeight="1">
      <c r="A2" s="578" t="s">
        <v>647</v>
      </c>
      <c r="B2" s="578"/>
      <c r="C2" s="578"/>
      <c r="D2" s="578"/>
      <c r="E2" s="578"/>
      <c r="F2" s="578"/>
      <c r="G2" s="578"/>
      <c r="H2" s="578"/>
    </row>
    <row r="3" spans="1:8" s="86" customFormat="1" ht="15">
      <c r="A3" s="545" t="s">
        <v>340</v>
      </c>
      <c r="B3" s="545"/>
      <c r="C3" s="545"/>
      <c r="D3" s="545"/>
      <c r="E3" s="545"/>
      <c r="F3" s="545"/>
      <c r="G3" s="545"/>
      <c r="H3" s="545"/>
    </row>
    <row r="4" spans="1:8" s="87" customFormat="1" ht="12.75" customHeight="1">
      <c r="A4" s="204" t="s">
        <v>60</v>
      </c>
      <c r="B4" s="205"/>
      <c r="C4" s="205"/>
      <c r="D4" s="205"/>
      <c r="E4" s="205"/>
      <c r="F4" s="5"/>
      <c r="G4" s="5"/>
      <c r="H4" s="5"/>
    </row>
    <row r="5" spans="1:8" s="86" customFormat="1" ht="13.5" customHeight="1" thickBot="1">
      <c r="A5" s="1"/>
      <c r="B5" s="1"/>
      <c r="C5" s="1"/>
      <c r="D5" s="1"/>
      <c r="E5" s="1"/>
      <c r="F5" s="1"/>
      <c r="G5" s="1"/>
      <c r="H5" s="1"/>
    </row>
    <row r="6" spans="1:8" s="86" customFormat="1" ht="26.25" customHeight="1">
      <c r="A6" s="585" t="s">
        <v>61</v>
      </c>
      <c r="B6" s="573" t="s">
        <v>231</v>
      </c>
      <c r="C6" s="573" t="s">
        <v>62</v>
      </c>
      <c r="D6" s="206"/>
      <c r="E6" s="206"/>
      <c r="F6" s="206"/>
      <c r="G6" s="217"/>
      <c r="H6" s="207"/>
    </row>
    <row r="7" spans="1:8" s="86" customFormat="1" ht="19.5" customHeight="1" thickBot="1">
      <c r="A7" s="589"/>
      <c r="B7" s="574"/>
      <c r="C7" s="574"/>
      <c r="D7" s="208" t="s">
        <v>312</v>
      </c>
      <c r="E7" s="208" t="s">
        <v>313</v>
      </c>
      <c r="F7" s="208" t="s">
        <v>314</v>
      </c>
      <c r="G7" s="218" t="s">
        <v>315</v>
      </c>
      <c r="H7" s="209" t="s">
        <v>316</v>
      </c>
    </row>
    <row r="8" spans="1:8" s="86" customFormat="1" ht="63" customHeight="1">
      <c r="A8" s="585" t="s">
        <v>301</v>
      </c>
      <c r="B8" s="210" t="s">
        <v>283</v>
      </c>
      <c r="C8" s="211"/>
      <c r="D8" s="557">
        <v>0.015004</v>
      </c>
      <c r="E8" s="587">
        <v>0.014779</v>
      </c>
      <c r="F8" s="557">
        <v>0.0427</v>
      </c>
      <c r="G8" s="561">
        <v>0.042</v>
      </c>
      <c r="H8" s="579">
        <v>0.0414</v>
      </c>
    </row>
    <row r="9" spans="1:8" s="86" customFormat="1" ht="48" customHeight="1">
      <c r="A9" s="565"/>
      <c r="B9" s="212" t="s">
        <v>284</v>
      </c>
      <c r="C9" s="202"/>
      <c r="D9" s="558"/>
      <c r="E9" s="588"/>
      <c r="F9" s="558"/>
      <c r="G9" s="562"/>
      <c r="H9" s="580"/>
    </row>
    <row r="10" spans="1:8" s="86" customFormat="1" ht="127.5" customHeight="1">
      <c r="A10" s="565"/>
      <c r="B10" s="213" t="s">
        <v>279</v>
      </c>
      <c r="C10" s="202"/>
      <c r="D10" s="558"/>
      <c r="E10" s="588"/>
      <c r="F10" s="558"/>
      <c r="G10" s="562"/>
      <c r="H10" s="580"/>
    </row>
    <row r="11" spans="1:8" s="86" customFormat="1" ht="51.75" customHeight="1">
      <c r="A11" s="565"/>
      <c r="B11" s="213" t="s">
        <v>280</v>
      </c>
      <c r="C11" s="202"/>
      <c r="D11" s="558"/>
      <c r="E11" s="588"/>
      <c r="F11" s="558"/>
      <c r="G11" s="562"/>
      <c r="H11" s="580"/>
    </row>
    <row r="12" spans="1:8" s="86" customFormat="1" ht="54" customHeight="1">
      <c r="A12" s="565"/>
      <c r="B12" s="213" t="s">
        <v>277</v>
      </c>
      <c r="C12" s="202"/>
      <c r="D12" s="558"/>
      <c r="E12" s="588"/>
      <c r="F12" s="558"/>
      <c r="G12" s="562"/>
      <c r="H12" s="580"/>
    </row>
    <row r="13" spans="1:8" s="86" customFormat="1" ht="66" customHeight="1">
      <c r="A13" s="565"/>
      <c r="B13" s="212" t="s">
        <v>285</v>
      </c>
      <c r="C13" s="202"/>
      <c r="D13" s="558"/>
      <c r="E13" s="588"/>
      <c r="F13" s="558"/>
      <c r="G13" s="562"/>
      <c r="H13" s="580"/>
    </row>
    <row r="14" spans="1:8" s="86" customFormat="1" ht="33" customHeight="1">
      <c r="A14" s="586"/>
      <c r="B14" s="214" t="s">
        <v>278</v>
      </c>
      <c r="C14" s="215"/>
      <c r="D14" s="559"/>
      <c r="E14" s="537"/>
      <c r="F14" s="559"/>
      <c r="G14" s="563"/>
      <c r="H14" s="581"/>
    </row>
    <row r="15" spans="1:8" s="86" customFormat="1" ht="106.5" customHeight="1">
      <c r="A15" s="216" t="s">
        <v>358</v>
      </c>
      <c r="B15" s="200" t="s">
        <v>295</v>
      </c>
      <c r="C15" s="202"/>
      <c r="D15" s="226">
        <v>1.0188</v>
      </c>
      <c r="E15" s="226">
        <v>1.0035</v>
      </c>
      <c r="F15" s="226">
        <v>1</v>
      </c>
      <c r="G15" s="226">
        <v>1</v>
      </c>
      <c r="H15" s="227">
        <v>1</v>
      </c>
    </row>
    <row r="16" spans="1:8" s="86" customFormat="1" ht="48" customHeight="1">
      <c r="A16" s="564" t="s">
        <v>307</v>
      </c>
      <c r="B16" s="200" t="s">
        <v>281</v>
      </c>
      <c r="C16" s="201"/>
      <c r="D16" s="575">
        <v>0.985</v>
      </c>
      <c r="E16" s="569">
        <v>0.9702</v>
      </c>
      <c r="F16" s="554">
        <v>0.8975</v>
      </c>
      <c r="G16" s="554">
        <v>0.8975</v>
      </c>
      <c r="H16" s="582">
        <v>0.8975</v>
      </c>
    </row>
    <row r="17" spans="1:8" s="86" customFormat="1" ht="48" customHeight="1">
      <c r="A17" s="565"/>
      <c r="B17" s="567" t="s">
        <v>282</v>
      </c>
      <c r="C17" s="202"/>
      <c r="D17" s="576"/>
      <c r="E17" s="570"/>
      <c r="F17" s="555"/>
      <c r="G17" s="555"/>
      <c r="H17" s="583"/>
    </row>
    <row r="18" spans="1:8" s="86" customFormat="1" ht="24.75" customHeight="1" thickBot="1">
      <c r="A18" s="566"/>
      <c r="B18" s="568"/>
      <c r="C18" s="203"/>
      <c r="D18" s="577"/>
      <c r="E18" s="571"/>
      <c r="F18" s="556"/>
      <c r="G18" s="556"/>
      <c r="H18" s="584"/>
    </row>
    <row r="19" spans="1:9" s="82" customFormat="1" ht="59.25" customHeight="1">
      <c r="A19" s="528" t="s">
        <v>440</v>
      </c>
      <c r="B19" s="528"/>
      <c r="C19" s="528"/>
      <c r="D19" s="528"/>
      <c r="E19" s="528"/>
      <c r="F19" s="528"/>
      <c r="G19" s="528"/>
      <c r="H19" s="528"/>
      <c r="I19" s="83"/>
    </row>
    <row r="20" spans="1:8" s="1" customFormat="1" ht="15.75" customHeight="1">
      <c r="A20" s="6"/>
      <c r="C20" s="560"/>
      <c r="D20" s="560"/>
      <c r="E20" s="560"/>
      <c r="F20" s="560"/>
      <c r="G20" s="560"/>
      <c r="H20" s="560"/>
    </row>
    <row r="21" spans="1:8" s="1" customFormat="1" ht="16.5" customHeight="1">
      <c r="A21" s="1" t="s">
        <v>221</v>
      </c>
      <c r="C21" s="572"/>
      <c r="D21" s="572"/>
      <c r="E21" s="572"/>
      <c r="F21" s="572"/>
      <c r="G21" s="572"/>
      <c r="H21" s="572"/>
    </row>
    <row r="22" spans="1:8" ht="15.75" customHeight="1">
      <c r="A22" s="93"/>
      <c r="B22" s="93"/>
      <c r="C22" s="552"/>
      <c r="D22" s="552"/>
      <c r="E22" s="552"/>
      <c r="F22" s="552"/>
      <c r="G22" s="552"/>
      <c r="H22" s="552"/>
    </row>
    <row r="23" ht="15">
      <c r="H23" s="89"/>
    </row>
    <row r="24" spans="3:8" ht="15.75">
      <c r="C24" s="553"/>
      <c r="D24" s="553"/>
      <c r="E24" s="553"/>
      <c r="F24" s="553"/>
      <c r="G24" s="553"/>
      <c r="H24" s="553"/>
    </row>
    <row r="25" spans="3:8" ht="15">
      <c r="C25" s="89"/>
      <c r="D25" s="89"/>
      <c r="E25" s="89"/>
      <c r="F25" s="89"/>
      <c r="G25" s="89"/>
      <c r="H25" s="89"/>
    </row>
    <row r="26" spans="3:8" ht="15.75">
      <c r="C26" s="90"/>
      <c r="D26" s="89"/>
      <c r="E26" s="89"/>
      <c r="F26" s="89"/>
      <c r="G26" s="89"/>
      <c r="H26" s="89"/>
    </row>
    <row r="27" spans="3:8" ht="15.75">
      <c r="C27" s="90"/>
      <c r="D27" s="89"/>
      <c r="E27" s="89"/>
      <c r="F27" s="89"/>
      <c r="G27" s="89"/>
      <c r="H27" s="89"/>
    </row>
    <row r="28" spans="3:8" ht="15.75">
      <c r="C28" s="90"/>
      <c r="D28" s="89"/>
      <c r="E28" s="89"/>
      <c r="F28" s="89"/>
      <c r="G28" s="89"/>
      <c r="H28" s="89"/>
    </row>
    <row r="29" spans="3:8" ht="15.75">
      <c r="C29" s="90"/>
      <c r="D29" s="89"/>
      <c r="E29" s="89"/>
      <c r="F29" s="89"/>
      <c r="G29" s="89"/>
      <c r="H29" s="89"/>
    </row>
    <row r="30" spans="3:8" ht="15.75">
      <c r="C30" s="90"/>
      <c r="D30" s="89"/>
      <c r="E30" s="89"/>
      <c r="F30" s="89"/>
      <c r="G30" s="89"/>
      <c r="H30" s="89"/>
    </row>
    <row r="31" spans="3:8" ht="15.75">
      <c r="C31" s="90"/>
      <c r="D31" s="89"/>
      <c r="E31" s="89"/>
      <c r="F31" s="89"/>
      <c r="G31" s="89"/>
      <c r="H31" s="89"/>
    </row>
  </sheetData>
  <sheetProtection/>
  <mergeCells count="23">
    <mergeCell ref="A2:H2"/>
    <mergeCell ref="A3:H3"/>
    <mergeCell ref="H8:H14"/>
    <mergeCell ref="H16:H18"/>
    <mergeCell ref="A8:A14"/>
    <mergeCell ref="E8:E14"/>
    <mergeCell ref="A6:A7"/>
    <mergeCell ref="C21:H21"/>
    <mergeCell ref="B6:B7"/>
    <mergeCell ref="C6:C7"/>
    <mergeCell ref="F16:F18"/>
    <mergeCell ref="D8:D14"/>
    <mergeCell ref="D16:D18"/>
    <mergeCell ref="C22:H22"/>
    <mergeCell ref="C24:H24"/>
    <mergeCell ref="G16:G18"/>
    <mergeCell ref="F8:F14"/>
    <mergeCell ref="C20:H20"/>
    <mergeCell ref="G8:G14"/>
    <mergeCell ref="A19:H19"/>
    <mergeCell ref="A16:A18"/>
    <mergeCell ref="B17:B18"/>
    <mergeCell ref="E16:E18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F20"/>
  <sheetViews>
    <sheetView view="pageBreakPreview" zoomScaleSheetLayoutView="100" zoomScalePageLayoutView="0" workbookViewId="0" topLeftCell="A10">
      <selection activeCell="C17" sqref="C17"/>
    </sheetView>
  </sheetViews>
  <sheetFormatPr defaultColWidth="9.00390625" defaultRowHeight="12.75"/>
  <cols>
    <col min="1" max="1" width="2.00390625" style="96" customWidth="1"/>
    <col min="2" max="2" width="5.00390625" style="96" customWidth="1"/>
    <col min="3" max="3" width="62.625" style="96" customWidth="1"/>
    <col min="4" max="4" width="15.625" style="96" customWidth="1"/>
    <col min="5" max="5" width="10.75390625" style="96" customWidth="1"/>
    <col min="6" max="16384" width="9.125" style="96" customWidth="1"/>
  </cols>
  <sheetData>
    <row r="2" spans="3:6" ht="12.75">
      <c r="C2" s="590" t="s">
        <v>236</v>
      </c>
      <c r="D2" s="590"/>
      <c r="E2" s="97"/>
      <c r="F2" s="97"/>
    </row>
    <row r="3" spans="3:6" ht="12.75">
      <c r="C3" s="590" t="s">
        <v>13</v>
      </c>
      <c r="D3" s="590"/>
      <c r="E3" s="97"/>
      <c r="F3" s="97"/>
    </row>
    <row r="4" spans="3:6" ht="12.75">
      <c r="C4" s="590" t="s">
        <v>14</v>
      </c>
      <c r="D4" s="590"/>
      <c r="E4" s="97"/>
      <c r="F4" s="97"/>
    </row>
    <row r="5" spans="3:6" ht="12.75">
      <c r="C5" s="590" t="s">
        <v>15</v>
      </c>
      <c r="D5" s="590"/>
      <c r="E5" s="97"/>
      <c r="F5" s="97"/>
    </row>
    <row r="6" spans="3:6" ht="12.75">
      <c r="C6" s="590" t="s">
        <v>16</v>
      </c>
      <c r="D6" s="590"/>
      <c r="E6" s="97"/>
      <c r="F6" s="97"/>
    </row>
    <row r="7" spans="3:6" ht="12.75">
      <c r="C7" s="590" t="s">
        <v>17</v>
      </c>
      <c r="D7" s="590"/>
      <c r="E7" s="97"/>
      <c r="F7" s="97"/>
    </row>
    <row r="8" spans="5:6" ht="12.75">
      <c r="E8" s="87"/>
      <c r="F8" s="91"/>
    </row>
    <row r="9" spans="3:6" ht="12.75">
      <c r="C9" s="594" t="s">
        <v>57</v>
      </c>
      <c r="D9" s="594"/>
      <c r="E9" s="87"/>
      <c r="F9" s="91"/>
    </row>
    <row r="10" spans="2:6" ht="43.5" customHeight="1">
      <c r="B10" s="161"/>
      <c r="C10" s="591" t="s">
        <v>286</v>
      </c>
      <c r="D10" s="592"/>
      <c r="E10" s="87"/>
      <c r="F10" s="91"/>
    </row>
    <row r="11" spans="2:4" ht="12.75">
      <c r="B11" s="161"/>
      <c r="C11" s="161"/>
      <c r="D11" s="161"/>
    </row>
    <row r="12" spans="2:4" ht="33.75" customHeight="1">
      <c r="B12" s="591" t="s">
        <v>299</v>
      </c>
      <c r="C12" s="592"/>
      <c r="D12" s="592"/>
    </row>
    <row r="13" spans="2:4" ht="17.25" customHeight="1">
      <c r="B13" s="592"/>
      <c r="C13" s="592"/>
      <c r="D13" s="592"/>
    </row>
    <row r="14" spans="2:4" ht="18.75" customHeight="1" thickBot="1">
      <c r="B14" s="593" t="s">
        <v>302</v>
      </c>
      <c r="C14" s="593"/>
      <c r="D14" s="593"/>
    </row>
    <row r="15" spans="2:4" ht="45" customHeight="1" thickBot="1">
      <c r="B15" s="166" t="s">
        <v>7</v>
      </c>
      <c r="C15" s="152" t="s">
        <v>19</v>
      </c>
      <c r="D15" s="153" t="s">
        <v>8</v>
      </c>
    </row>
    <row r="16" spans="2:4" ht="26.25" customHeight="1">
      <c r="B16" s="167">
        <v>1</v>
      </c>
      <c r="C16" s="168">
        <v>2</v>
      </c>
      <c r="D16" s="169">
        <v>3</v>
      </c>
    </row>
    <row r="17" spans="2:4" ht="87.75" customHeight="1">
      <c r="B17" s="155" t="s">
        <v>71</v>
      </c>
      <c r="C17" s="162" t="s">
        <v>287</v>
      </c>
      <c r="D17" s="163" t="s">
        <v>311</v>
      </c>
    </row>
    <row r="18" spans="2:4" ht="93" customHeight="1" thickBot="1">
      <c r="B18" s="159" t="s">
        <v>73</v>
      </c>
      <c r="C18" s="164" t="s">
        <v>288</v>
      </c>
      <c r="D18" s="165" t="s">
        <v>292</v>
      </c>
    </row>
    <row r="19" spans="2:4" ht="30.75" thickBot="1">
      <c r="B19" s="219" t="s">
        <v>77</v>
      </c>
      <c r="C19" s="220" t="s">
        <v>309</v>
      </c>
      <c r="D19" s="221">
        <v>1</v>
      </c>
    </row>
    <row r="20" spans="1:5" ht="63" customHeight="1">
      <c r="A20" s="161"/>
      <c r="B20" s="595" t="s">
        <v>296</v>
      </c>
      <c r="C20" s="595"/>
      <c r="D20" s="595"/>
      <c r="E20" s="95"/>
    </row>
  </sheetData>
  <sheetProtection/>
  <mergeCells count="12">
    <mergeCell ref="B12:D12"/>
    <mergeCell ref="B14:D14"/>
    <mergeCell ref="B13:D13"/>
    <mergeCell ref="C9:D9"/>
    <mergeCell ref="C10:D10"/>
    <mergeCell ref="B20:D20"/>
    <mergeCell ref="C2:D2"/>
    <mergeCell ref="C3:D3"/>
    <mergeCell ref="C4:D4"/>
    <mergeCell ref="C5:D5"/>
    <mergeCell ref="C6:D6"/>
    <mergeCell ref="C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E10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.25390625" style="96" customWidth="1"/>
    <col min="2" max="2" width="5.00390625" style="96" customWidth="1"/>
    <col min="3" max="3" width="65.625" style="96" customWidth="1"/>
    <col min="4" max="4" width="10.125" style="96" customWidth="1"/>
    <col min="5" max="6" width="9.125" style="96" customWidth="1"/>
    <col min="7" max="7" width="10.75390625" style="96" customWidth="1"/>
    <col min="8" max="8" width="4.875" style="96" customWidth="1"/>
    <col min="9" max="16384" width="9.125" style="96" customWidth="1"/>
  </cols>
  <sheetData>
    <row r="2" spans="2:4" ht="59.25" customHeight="1">
      <c r="B2" s="596" t="s">
        <v>297</v>
      </c>
      <c r="C2" s="597"/>
      <c r="D2" s="597"/>
    </row>
    <row r="3" spans="2:4" ht="17.25" customHeight="1">
      <c r="B3" s="592"/>
      <c r="C3" s="592"/>
      <c r="D3" s="592"/>
    </row>
    <row r="4" spans="2:4" ht="18.75" customHeight="1" thickBot="1">
      <c r="B4" s="593" t="s">
        <v>302</v>
      </c>
      <c r="C4" s="593"/>
      <c r="D4" s="593"/>
    </row>
    <row r="5" spans="2:4" ht="45" customHeight="1" thickBot="1">
      <c r="B5" s="166" t="s">
        <v>7</v>
      </c>
      <c r="C5" s="152" t="s">
        <v>19</v>
      </c>
      <c r="D5" s="153" t="s">
        <v>8</v>
      </c>
    </row>
    <row r="6" spans="2:4" ht="26.25" customHeight="1">
      <c r="B6" s="167">
        <v>1</v>
      </c>
      <c r="C6" s="168">
        <v>2</v>
      </c>
      <c r="D6" s="169">
        <v>3</v>
      </c>
    </row>
    <row r="7" spans="2:4" ht="70.5" customHeight="1">
      <c r="B7" s="155"/>
      <c r="C7" s="222" t="s">
        <v>289</v>
      </c>
      <c r="D7" s="163" t="s">
        <v>317</v>
      </c>
    </row>
    <row r="8" spans="2:4" ht="93" customHeight="1">
      <c r="B8" s="223" t="s">
        <v>73</v>
      </c>
      <c r="C8" s="224" t="s">
        <v>290</v>
      </c>
      <c r="D8" s="225" t="s">
        <v>319</v>
      </c>
    </row>
    <row r="9" spans="2:4" ht="30.75" thickBot="1">
      <c r="B9" s="219" t="s">
        <v>77</v>
      </c>
      <c r="C9" s="220" t="s">
        <v>310</v>
      </c>
      <c r="D9" s="221">
        <v>1.047</v>
      </c>
    </row>
    <row r="10" spans="2:5" s="161" customFormat="1" ht="63" customHeight="1">
      <c r="B10" s="595" t="s">
        <v>296</v>
      </c>
      <c r="C10" s="595"/>
      <c r="D10" s="595"/>
      <c r="E10" s="151"/>
    </row>
  </sheetData>
  <sheetProtection/>
  <mergeCells count="4">
    <mergeCell ref="B2:D2"/>
    <mergeCell ref="B3:D3"/>
    <mergeCell ref="B4:D4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E1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.875" style="100" customWidth="1"/>
    <col min="2" max="2" width="5.00390625" style="100" customWidth="1"/>
    <col min="3" max="3" width="74.125" style="100" customWidth="1"/>
    <col min="4" max="4" width="8.25390625" style="100" customWidth="1"/>
    <col min="5" max="6" width="9.125" style="100" customWidth="1"/>
    <col min="7" max="7" width="10.75390625" style="100" customWidth="1"/>
    <col min="8" max="8" width="4.875" style="100" customWidth="1"/>
    <col min="9" max="16384" width="9.125" style="100" customWidth="1"/>
  </cols>
  <sheetData>
    <row r="2" spans="2:4" ht="51" customHeight="1">
      <c r="B2" s="598" t="s">
        <v>298</v>
      </c>
      <c r="C2" s="599"/>
      <c r="D2" s="599"/>
    </row>
    <row r="3" spans="2:4" ht="17.25" customHeight="1">
      <c r="B3" s="600"/>
      <c r="C3" s="600"/>
      <c r="D3" s="600"/>
    </row>
    <row r="4" spans="2:4" ht="24.75" customHeight="1" thickBot="1">
      <c r="B4" s="601" t="s">
        <v>302</v>
      </c>
      <c r="C4" s="601"/>
      <c r="D4" s="601"/>
    </row>
    <row r="5" spans="2:4" ht="45" customHeight="1" thickBot="1">
      <c r="B5" s="101" t="s">
        <v>7</v>
      </c>
      <c r="C5" s="102" t="s">
        <v>19</v>
      </c>
      <c r="D5" s="103" t="s">
        <v>8</v>
      </c>
    </row>
    <row r="6" spans="2:4" ht="26.25" customHeight="1">
      <c r="B6" s="104">
        <v>1</v>
      </c>
      <c r="C6" s="105">
        <v>2</v>
      </c>
      <c r="D6" s="106">
        <v>3</v>
      </c>
    </row>
    <row r="7" spans="2:4" ht="84.75" customHeight="1">
      <c r="B7" s="107" t="s">
        <v>71</v>
      </c>
      <c r="C7" s="112" t="s">
        <v>291</v>
      </c>
      <c r="D7" s="108" t="s">
        <v>292</v>
      </c>
    </row>
    <row r="8" spans="2:4" ht="57" customHeight="1" thickBot="1">
      <c r="B8" s="109" t="s">
        <v>73</v>
      </c>
      <c r="C8" s="113" t="s">
        <v>293</v>
      </c>
      <c r="D8" s="110" t="s">
        <v>318</v>
      </c>
    </row>
    <row r="10" spans="2:5" ht="63" customHeight="1">
      <c r="B10" s="602" t="s">
        <v>296</v>
      </c>
      <c r="C10" s="602"/>
      <c r="D10" s="602"/>
      <c r="E10" s="111"/>
    </row>
  </sheetData>
  <sheetProtection/>
  <mergeCells count="4">
    <mergeCell ref="B2:D2"/>
    <mergeCell ref="B3:D3"/>
    <mergeCell ref="B4:D4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25" t="s">
        <v>64</v>
      </c>
    </row>
    <row r="2" ht="20.25" customHeight="1">
      <c r="E2" s="25" t="s">
        <v>130</v>
      </c>
    </row>
    <row r="3" ht="20.25" customHeight="1">
      <c r="E3" s="25" t="s">
        <v>181</v>
      </c>
    </row>
    <row r="4" ht="20.25" customHeight="1">
      <c r="E4" s="25"/>
    </row>
    <row r="5" spans="1:5" ht="15.75">
      <c r="A5" s="19" t="s">
        <v>131</v>
      </c>
      <c r="B5" s="19"/>
      <c r="C5" s="19"/>
      <c r="D5" s="19"/>
      <c r="E5" s="19"/>
    </row>
    <row r="6" spans="1:5" ht="14.25" customHeight="1">
      <c r="A6" s="19" t="s">
        <v>132</v>
      </c>
      <c r="B6" s="19"/>
      <c r="C6" s="19"/>
      <c r="D6" s="19"/>
      <c r="E6" s="19"/>
    </row>
    <row r="7" spans="1:5" ht="14.25" customHeight="1">
      <c r="A7" s="19"/>
      <c r="B7" s="19"/>
      <c r="C7" s="19"/>
      <c r="D7" s="19"/>
      <c r="E7" s="19"/>
    </row>
    <row r="8" ht="3.75" customHeight="1"/>
    <row r="9" spans="1:5" s="8" customFormat="1" ht="12.75" customHeight="1">
      <c r="A9" s="603" t="s">
        <v>70</v>
      </c>
      <c r="B9" s="603" t="s">
        <v>19</v>
      </c>
      <c r="C9" s="23" t="s">
        <v>21</v>
      </c>
      <c r="D9" s="23"/>
      <c r="E9" s="603" t="s">
        <v>133</v>
      </c>
    </row>
    <row r="10" spans="1:5" s="8" customFormat="1" ht="30">
      <c r="A10" s="604"/>
      <c r="B10" s="604"/>
      <c r="C10" s="18" t="s">
        <v>134</v>
      </c>
      <c r="D10" s="18" t="s">
        <v>135</v>
      </c>
      <c r="E10" s="604"/>
    </row>
    <row r="11" spans="1:5" s="8" customFormat="1" ht="18.75">
      <c r="A11" s="23"/>
      <c r="B11" s="26" t="s">
        <v>216</v>
      </c>
      <c r="C11" s="27"/>
      <c r="D11" s="27"/>
      <c r="E11" s="27"/>
    </row>
    <row r="12" spans="1:5" s="8" customFormat="1" ht="12.75">
      <c r="A12" s="23"/>
      <c r="B12" s="28" t="s">
        <v>184</v>
      </c>
      <c r="C12" s="62">
        <v>23960</v>
      </c>
      <c r="D12" s="62">
        <v>10968</v>
      </c>
      <c r="E12" s="62"/>
    </row>
    <row r="13" spans="1:5" s="8" customFormat="1" ht="12.75">
      <c r="A13" s="23"/>
      <c r="B13" s="29" t="s">
        <v>136</v>
      </c>
      <c r="C13" s="62">
        <v>23002</v>
      </c>
      <c r="D13" s="62">
        <v>10551</v>
      </c>
      <c r="E13" s="62"/>
    </row>
    <row r="14" spans="1:5" s="9" customFormat="1" ht="18.75">
      <c r="A14" s="30" t="s">
        <v>128</v>
      </c>
      <c r="B14" s="29" t="s">
        <v>137</v>
      </c>
      <c r="C14" s="63"/>
      <c r="D14" s="63"/>
      <c r="E14" s="63"/>
    </row>
    <row r="15" spans="1:5" s="9" customFormat="1" ht="25.5">
      <c r="A15" s="605" t="s">
        <v>22</v>
      </c>
      <c r="B15" s="29" t="s">
        <v>185</v>
      </c>
      <c r="C15" s="64" t="s">
        <v>138</v>
      </c>
      <c r="D15" s="63" t="s">
        <v>138</v>
      </c>
      <c r="E15" s="63" t="s">
        <v>12</v>
      </c>
    </row>
    <row r="16" spans="1:5" s="9" customFormat="1" ht="25.5">
      <c r="A16" s="606"/>
      <c r="B16" s="33" t="s">
        <v>139</v>
      </c>
      <c r="C16" s="65">
        <v>3</v>
      </c>
      <c r="D16" s="66">
        <v>3</v>
      </c>
      <c r="E16" s="66"/>
    </row>
    <row r="17" spans="1:5" s="9" customFormat="1" ht="12.75">
      <c r="A17" s="606"/>
      <c r="B17" s="33" t="s">
        <v>140</v>
      </c>
      <c r="C17" s="65">
        <v>125</v>
      </c>
      <c r="D17" s="66">
        <v>128</v>
      </c>
      <c r="E17" s="66"/>
    </row>
    <row r="18" spans="1:5" s="9" customFormat="1" ht="38.25">
      <c r="A18" s="31" t="s">
        <v>93</v>
      </c>
      <c r="B18" s="29" t="s">
        <v>186</v>
      </c>
      <c r="C18" s="64" t="s">
        <v>138</v>
      </c>
      <c r="D18" s="63" t="s">
        <v>138</v>
      </c>
      <c r="E18" s="66" t="s">
        <v>12</v>
      </c>
    </row>
    <row r="19" spans="1:5" s="9" customFormat="1" ht="25.5">
      <c r="A19" s="32" t="s">
        <v>23</v>
      </c>
      <c r="B19" s="33" t="s">
        <v>90</v>
      </c>
      <c r="C19" s="65">
        <v>5</v>
      </c>
      <c r="D19" s="66">
        <v>6</v>
      </c>
      <c r="E19" s="66"/>
    </row>
    <row r="20" spans="1:5" s="9" customFormat="1" ht="25.5">
      <c r="A20" s="32" t="s">
        <v>24</v>
      </c>
      <c r="B20" s="33" t="s">
        <v>141</v>
      </c>
      <c r="C20" s="65">
        <v>1</v>
      </c>
      <c r="D20" s="65">
        <v>1</v>
      </c>
      <c r="E20" s="66"/>
    </row>
    <row r="21" spans="1:5" s="9" customFormat="1" ht="25.5">
      <c r="A21" s="32" t="s">
        <v>25</v>
      </c>
      <c r="B21" s="35" t="s">
        <v>92</v>
      </c>
      <c r="C21" s="65">
        <v>3</v>
      </c>
      <c r="D21" s="66">
        <v>3</v>
      </c>
      <c r="E21" s="66"/>
    </row>
    <row r="22" spans="1:5" s="9" customFormat="1" ht="25.5">
      <c r="A22" s="32" t="s">
        <v>26</v>
      </c>
      <c r="B22" s="33" t="s">
        <v>187</v>
      </c>
      <c r="C22" s="65">
        <v>7</v>
      </c>
      <c r="D22" s="65">
        <v>8</v>
      </c>
      <c r="E22" s="66"/>
    </row>
    <row r="23" spans="1:5" s="9" customFormat="1" ht="25.5">
      <c r="A23" s="36" t="s">
        <v>73</v>
      </c>
      <c r="B23" s="37" t="s">
        <v>188</v>
      </c>
      <c r="C23" s="64" t="s">
        <v>138</v>
      </c>
      <c r="D23" s="63" t="s">
        <v>138</v>
      </c>
      <c r="E23" s="66" t="s">
        <v>12</v>
      </c>
    </row>
    <row r="24" spans="1:5" s="9" customFormat="1" ht="25.5">
      <c r="A24" s="38" t="s">
        <v>27</v>
      </c>
      <c r="B24" s="39" t="s">
        <v>113</v>
      </c>
      <c r="C24" s="65">
        <v>1</v>
      </c>
      <c r="D24" s="66">
        <v>1</v>
      </c>
      <c r="E24" s="66"/>
    </row>
    <row r="25" spans="1:5" s="9" customFormat="1" ht="38.25">
      <c r="A25" s="38" t="s">
        <v>28</v>
      </c>
      <c r="B25" s="39" t="s">
        <v>114</v>
      </c>
      <c r="C25" s="65">
        <v>0</v>
      </c>
      <c r="D25" s="66">
        <v>0</v>
      </c>
      <c r="E25" s="66"/>
    </row>
    <row r="26" spans="1:5" s="9" customFormat="1" ht="38.25">
      <c r="A26" s="40" t="s">
        <v>29</v>
      </c>
      <c r="B26" s="41" t="s">
        <v>115</v>
      </c>
      <c r="C26" s="65">
        <v>0</v>
      </c>
      <c r="D26" s="66">
        <v>0</v>
      </c>
      <c r="E26" s="66"/>
    </row>
    <row r="27" spans="1:5" s="9" customFormat="1" ht="38.25">
      <c r="A27" s="42" t="s">
        <v>30</v>
      </c>
      <c r="B27" s="43" t="s">
        <v>189</v>
      </c>
      <c r="C27" s="66">
        <v>1</v>
      </c>
      <c r="D27" s="66">
        <v>1</v>
      </c>
      <c r="E27" s="66"/>
    </row>
    <row r="28" spans="1:5" s="9" customFormat="1" ht="51">
      <c r="A28" s="24" t="s">
        <v>31</v>
      </c>
      <c r="B28" s="28" t="s">
        <v>85</v>
      </c>
      <c r="C28" s="66">
        <v>1</v>
      </c>
      <c r="D28" s="66">
        <v>1</v>
      </c>
      <c r="E28" s="66"/>
    </row>
    <row r="29" spans="1:5" s="9" customFormat="1" ht="38.25">
      <c r="A29" s="44" t="s">
        <v>32</v>
      </c>
      <c r="B29" s="29" t="s">
        <v>190</v>
      </c>
      <c r="C29" s="66">
        <v>0</v>
      </c>
      <c r="D29" s="66">
        <v>0</v>
      </c>
      <c r="E29" s="66"/>
    </row>
    <row r="30" spans="1:5" s="9" customFormat="1" ht="25.5">
      <c r="A30" s="44" t="s">
        <v>81</v>
      </c>
      <c r="B30" s="29" t="s">
        <v>191</v>
      </c>
      <c r="C30" s="64" t="s">
        <v>138</v>
      </c>
      <c r="D30" s="63" t="s">
        <v>138</v>
      </c>
      <c r="E30" s="66" t="s">
        <v>12</v>
      </c>
    </row>
    <row r="31" spans="1:5" s="9" customFormat="1" ht="25.5">
      <c r="A31" s="45" t="s">
        <v>33</v>
      </c>
      <c r="B31" s="33" t="s">
        <v>192</v>
      </c>
      <c r="C31" s="65">
        <v>17012</v>
      </c>
      <c r="D31" s="66">
        <v>8547</v>
      </c>
      <c r="E31" s="66"/>
    </row>
    <row r="32" spans="1:5" s="9" customFormat="1" ht="38.25">
      <c r="A32" s="42" t="s">
        <v>34</v>
      </c>
      <c r="B32" s="43" t="s">
        <v>193</v>
      </c>
      <c r="C32" s="65">
        <v>0</v>
      </c>
      <c r="D32" s="66">
        <v>0</v>
      </c>
      <c r="E32" s="66"/>
    </row>
    <row r="33" spans="1:5" s="9" customFormat="1" ht="20.25">
      <c r="A33" s="46" t="s">
        <v>127</v>
      </c>
      <c r="B33" s="43" t="s">
        <v>142</v>
      </c>
      <c r="C33" s="63"/>
      <c r="D33" s="63"/>
      <c r="E33" s="63"/>
    </row>
    <row r="34" spans="1:5" s="9" customFormat="1" ht="25.5">
      <c r="A34" s="44" t="s">
        <v>32</v>
      </c>
      <c r="B34" s="28" t="s">
        <v>143</v>
      </c>
      <c r="C34" s="66">
        <v>0</v>
      </c>
      <c r="D34" s="66">
        <v>2</v>
      </c>
      <c r="E34" s="66"/>
    </row>
    <row r="35" spans="1:5" s="9" customFormat="1" ht="38.25">
      <c r="A35" s="24" t="s">
        <v>34</v>
      </c>
      <c r="B35" s="28" t="s">
        <v>194</v>
      </c>
      <c r="C35" s="66">
        <v>0</v>
      </c>
      <c r="D35" s="66">
        <v>0</v>
      </c>
      <c r="E35" s="66"/>
    </row>
    <row r="36" spans="1:5" s="9" customFormat="1" ht="38.25">
      <c r="A36" s="44" t="s">
        <v>40</v>
      </c>
      <c r="B36" s="28" t="s">
        <v>144</v>
      </c>
      <c r="C36" s="66">
        <v>0</v>
      </c>
      <c r="D36" s="66">
        <v>0</v>
      </c>
      <c r="E36" s="66"/>
    </row>
    <row r="37" spans="1:5" s="9" customFormat="1" ht="18.75">
      <c r="A37" s="30" t="s">
        <v>41</v>
      </c>
      <c r="B37" s="28" t="s">
        <v>145</v>
      </c>
      <c r="C37" s="63"/>
      <c r="D37" s="63"/>
      <c r="E37" s="63"/>
    </row>
    <row r="38" spans="1:5" s="9" customFormat="1" ht="38.25">
      <c r="A38" s="24" t="s">
        <v>42</v>
      </c>
      <c r="B38" s="28" t="s">
        <v>195</v>
      </c>
      <c r="C38" s="66">
        <v>1</v>
      </c>
      <c r="D38" s="66">
        <v>1</v>
      </c>
      <c r="E38" s="66"/>
    </row>
    <row r="39" spans="1:5" s="9" customFormat="1" ht="25.5">
      <c r="A39" s="44" t="s">
        <v>27</v>
      </c>
      <c r="B39" s="28" t="s">
        <v>146</v>
      </c>
      <c r="C39" s="76">
        <v>8</v>
      </c>
      <c r="D39" s="76">
        <v>6</v>
      </c>
      <c r="E39" s="78" t="s">
        <v>219</v>
      </c>
    </row>
    <row r="40" spans="1:5" s="9" customFormat="1" ht="38.25">
      <c r="A40" s="44" t="s">
        <v>28</v>
      </c>
      <c r="B40" s="28" t="s">
        <v>147</v>
      </c>
      <c r="C40" s="76">
        <v>8</v>
      </c>
      <c r="D40" s="76">
        <v>6</v>
      </c>
      <c r="E40" s="78" t="s">
        <v>219</v>
      </c>
    </row>
    <row r="41" spans="1:5" s="9" customFormat="1" ht="51">
      <c r="A41" s="44" t="s">
        <v>29</v>
      </c>
      <c r="B41" s="28" t="s">
        <v>148</v>
      </c>
      <c r="C41" s="66">
        <v>0</v>
      </c>
      <c r="D41" s="66">
        <v>0</v>
      </c>
      <c r="E41" s="66"/>
    </row>
    <row r="42" spans="1:5" s="9" customFormat="1" ht="51">
      <c r="A42" s="24" t="s">
        <v>43</v>
      </c>
      <c r="B42" s="28" t="s">
        <v>196</v>
      </c>
      <c r="C42" s="66">
        <v>0</v>
      </c>
      <c r="D42" s="66">
        <v>0</v>
      </c>
      <c r="E42" s="66"/>
    </row>
    <row r="43" spans="1:5" s="9" customFormat="1" ht="25.5">
      <c r="A43" s="44" t="s">
        <v>44</v>
      </c>
      <c r="B43" s="29" t="s">
        <v>197</v>
      </c>
      <c r="C43" s="66">
        <v>7</v>
      </c>
      <c r="D43" s="66">
        <v>10</v>
      </c>
      <c r="E43" s="66"/>
    </row>
    <row r="44" spans="1:5" s="9" customFormat="1" ht="12.75">
      <c r="A44" s="31" t="s">
        <v>77</v>
      </c>
      <c r="B44" s="29" t="s">
        <v>149</v>
      </c>
      <c r="C44" s="64" t="s">
        <v>138</v>
      </c>
      <c r="D44" s="63" t="s">
        <v>138</v>
      </c>
      <c r="E44" s="66" t="s">
        <v>12</v>
      </c>
    </row>
    <row r="45" spans="1:5" s="9" customFormat="1" ht="25.5">
      <c r="A45" s="32" t="s">
        <v>38</v>
      </c>
      <c r="B45" s="33" t="s">
        <v>126</v>
      </c>
      <c r="C45" s="79">
        <v>0</v>
      </c>
      <c r="D45" s="79">
        <f>(20+10)/2</f>
        <v>15</v>
      </c>
      <c r="E45" s="66"/>
    </row>
    <row r="46" spans="1:5" s="9" customFormat="1" ht="38.25">
      <c r="A46" s="32" t="s">
        <v>45</v>
      </c>
      <c r="B46" s="33" t="s">
        <v>198</v>
      </c>
      <c r="C46" s="65">
        <v>0.71</v>
      </c>
      <c r="D46" s="66">
        <v>1.26</v>
      </c>
      <c r="E46" s="66"/>
    </row>
    <row r="47" spans="1:5" s="9" customFormat="1" ht="38.25">
      <c r="A47" s="32" t="s">
        <v>46</v>
      </c>
      <c r="B47" s="33" t="s">
        <v>199</v>
      </c>
      <c r="C47" s="65">
        <v>0</v>
      </c>
      <c r="D47" s="66">
        <v>0</v>
      </c>
      <c r="E47" s="66"/>
    </row>
    <row r="48" spans="1:5" s="9" customFormat="1" ht="38.25">
      <c r="A48" s="47" t="s">
        <v>47</v>
      </c>
      <c r="B48" s="43" t="s">
        <v>200</v>
      </c>
      <c r="C48" s="65">
        <v>0</v>
      </c>
      <c r="D48" s="66">
        <v>0</v>
      </c>
      <c r="E48" s="66"/>
    </row>
    <row r="50" spans="1:5" s="10" customFormat="1" ht="15.75">
      <c r="A50" s="20"/>
      <c r="B50" s="48" t="s">
        <v>150</v>
      </c>
      <c r="C50" s="49"/>
      <c r="D50" s="49"/>
      <c r="E50" s="49"/>
    </row>
    <row r="51" spans="1:5" s="9" customFormat="1" ht="16.5" customHeight="1">
      <c r="A51" s="11"/>
      <c r="B51" s="12"/>
      <c r="C51" s="50" t="s">
        <v>10</v>
      </c>
      <c r="D51" s="13"/>
      <c r="E51" s="50" t="s">
        <v>9</v>
      </c>
    </row>
    <row r="54" spans="1:2" ht="15">
      <c r="A54" s="2" t="s">
        <v>151</v>
      </c>
      <c r="B54" s="2" t="s">
        <v>152</v>
      </c>
    </row>
    <row r="55" ht="15">
      <c r="B55" s="2" t="s">
        <v>202</v>
      </c>
    </row>
    <row r="56" spans="2:6" ht="15">
      <c r="B56" s="7" t="s">
        <v>201</v>
      </c>
      <c r="C56" s="7"/>
      <c r="D56" s="7"/>
      <c r="E56" s="7"/>
      <c r="F56" s="7"/>
    </row>
    <row r="57" spans="2:6" ht="15">
      <c r="B57" s="7" t="s">
        <v>153</v>
      </c>
      <c r="C57" s="7"/>
      <c r="D57" s="7"/>
      <c r="E57" s="7"/>
      <c r="F57" s="7"/>
    </row>
    <row r="58" spans="2:6" ht="15">
      <c r="B58" s="7" t="s">
        <v>154</v>
      </c>
      <c r="C58" s="7"/>
      <c r="D58" s="7"/>
      <c r="E58" s="7"/>
      <c r="F58" s="7"/>
    </row>
    <row r="59" spans="2:6" ht="15">
      <c r="B59" s="7" t="s">
        <v>155</v>
      </c>
      <c r="C59" s="7"/>
      <c r="D59" s="7"/>
      <c r="E59" s="7"/>
      <c r="F59" s="7"/>
    </row>
    <row r="60" spans="2:6" ht="15">
      <c r="B60" s="7" t="s">
        <v>156</v>
      </c>
      <c r="C60" s="7"/>
      <c r="D60" s="7"/>
      <c r="E60" s="7"/>
      <c r="F60" s="7"/>
    </row>
    <row r="61" spans="2:6" ht="15">
      <c r="B61" s="7" t="s">
        <v>157</v>
      </c>
      <c r="C61" s="7"/>
      <c r="D61" s="7"/>
      <c r="E61" s="7"/>
      <c r="F61" s="7"/>
    </row>
    <row r="62" spans="2:6" ht="15">
      <c r="B62" s="7" t="s">
        <v>158</v>
      </c>
      <c r="C62" s="7"/>
      <c r="D62" s="7"/>
      <c r="E62" s="7"/>
      <c r="F62" s="7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25" t="s">
        <v>64</v>
      </c>
    </row>
    <row r="2" ht="20.25" customHeight="1">
      <c r="E2" s="25" t="s">
        <v>130</v>
      </c>
    </row>
    <row r="3" ht="20.25" customHeight="1">
      <c r="E3" s="25" t="s">
        <v>211</v>
      </c>
    </row>
    <row r="4" ht="20.25" customHeight="1">
      <c r="E4" s="25"/>
    </row>
    <row r="5" spans="1:5" ht="15.75">
      <c r="A5" s="19" t="s">
        <v>131</v>
      </c>
      <c r="B5" s="19"/>
      <c r="C5" s="19"/>
      <c r="D5" s="19"/>
      <c r="E5" s="19"/>
    </row>
    <row r="6" spans="1:5" ht="14.25" customHeight="1">
      <c r="A6" s="19" t="s">
        <v>132</v>
      </c>
      <c r="B6" s="19"/>
      <c r="C6" s="19"/>
      <c r="D6" s="19"/>
      <c r="E6" s="19"/>
    </row>
    <row r="7" spans="1:5" ht="14.25" customHeight="1">
      <c r="A7" s="19"/>
      <c r="B7" s="19"/>
      <c r="C7" s="19"/>
      <c r="D7" s="19"/>
      <c r="E7" s="19"/>
    </row>
    <row r="8" ht="3.75" customHeight="1"/>
    <row r="9" spans="1:5" s="8" customFormat="1" ht="12.75">
      <c r="A9" s="603" t="s">
        <v>70</v>
      </c>
      <c r="B9" s="603" t="s">
        <v>19</v>
      </c>
      <c r="C9" s="23" t="s">
        <v>21</v>
      </c>
      <c r="D9" s="23"/>
      <c r="E9" s="603" t="s">
        <v>133</v>
      </c>
    </row>
    <row r="10" spans="1:5" s="8" customFormat="1" ht="30">
      <c r="A10" s="604"/>
      <c r="B10" s="604"/>
      <c r="C10" s="18" t="s">
        <v>134</v>
      </c>
      <c r="D10" s="18" t="s">
        <v>135</v>
      </c>
      <c r="E10" s="604"/>
    </row>
    <row r="11" spans="1:5" s="9" customFormat="1" ht="18.75">
      <c r="A11" s="23"/>
      <c r="B11" s="26" t="s">
        <v>159</v>
      </c>
      <c r="C11" s="77"/>
      <c r="D11" s="77"/>
      <c r="E11" s="77"/>
    </row>
    <row r="12" spans="1:5" s="9" customFormat="1" ht="20.25">
      <c r="A12" s="30" t="s">
        <v>127</v>
      </c>
      <c r="B12" s="28" t="s">
        <v>142</v>
      </c>
      <c r="C12" s="68"/>
      <c r="D12" s="68"/>
      <c r="E12" s="68"/>
    </row>
    <row r="13" spans="1:5" s="9" customFormat="1" ht="25.5">
      <c r="A13" s="24" t="s">
        <v>73</v>
      </c>
      <c r="B13" s="28" t="s">
        <v>160</v>
      </c>
      <c r="C13" s="64" t="s">
        <v>138</v>
      </c>
      <c r="D13" s="63" t="s">
        <v>138</v>
      </c>
      <c r="E13" s="66" t="s">
        <v>12</v>
      </c>
    </row>
    <row r="14" spans="1:5" s="9" customFormat="1" ht="38.25">
      <c r="A14" s="24" t="s">
        <v>27</v>
      </c>
      <c r="B14" s="28" t="s">
        <v>117</v>
      </c>
      <c r="C14" s="56">
        <v>30</v>
      </c>
      <c r="D14" s="56">
        <v>30</v>
      </c>
      <c r="E14" s="67"/>
    </row>
    <row r="15" spans="1:5" s="9" customFormat="1" ht="25.5">
      <c r="A15" s="24" t="s">
        <v>75</v>
      </c>
      <c r="B15" s="28" t="s">
        <v>118</v>
      </c>
      <c r="C15" s="64" t="s">
        <v>138</v>
      </c>
      <c r="D15" s="63" t="s">
        <v>138</v>
      </c>
      <c r="E15" s="66" t="s">
        <v>12</v>
      </c>
    </row>
    <row r="16" spans="1:5" s="9" customFormat="1" ht="27" customHeight="1">
      <c r="A16" s="24" t="s">
        <v>36</v>
      </c>
      <c r="B16" s="28" t="s">
        <v>99</v>
      </c>
      <c r="C16" s="56">
        <v>15</v>
      </c>
      <c r="D16" s="56">
        <v>15</v>
      </c>
      <c r="E16" s="67"/>
    </row>
    <row r="17" spans="1:5" s="9" customFormat="1" ht="12.75">
      <c r="A17" s="24" t="s">
        <v>37</v>
      </c>
      <c r="B17" s="28" t="s">
        <v>100</v>
      </c>
      <c r="C17" s="56">
        <v>15</v>
      </c>
      <c r="D17" s="56">
        <v>15</v>
      </c>
      <c r="E17" s="67"/>
    </row>
    <row r="18" spans="1:5" s="9" customFormat="1" ht="63.75">
      <c r="A18" s="607" t="s">
        <v>29</v>
      </c>
      <c r="B18" s="28" t="s">
        <v>161</v>
      </c>
      <c r="C18" s="56">
        <v>0</v>
      </c>
      <c r="D18" s="56">
        <v>1</v>
      </c>
      <c r="E18" s="76" t="s">
        <v>220</v>
      </c>
    </row>
    <row r="19" spans="1:5" s="9" customFormat="1" ht="25.5">
      <c r="A19" s="608"/>
      <c r="B19" s="28" t="s">
        <v>218</v>
      </c>
      <c r="C19" s="56">
        <v>14</v>
      </c>
      <c r="D19" s="56">
        <v>13</v>
      </c>
      <c r="E19" s="67"/>
    </row>
    <row r="20" spans="1:5" s="9" customFormat="1" ht="18.75">
      <c r="A20" s="52" t="s">
        <v>162</v>
      </c>
      <c r="B20" s="28"/>
      <c r="C20" s="56"/>
      <c r="D20" s="56"/>
      <c r="E20" s="67"/>
    </row>
    <row r="21" spans="1:5" s="9" customFormat="1" ht="63.75">
      <c r="A21" s="24" t="s">
        <v>163</v>
      </c>
      <c r="B21" s="53" t="s">
        <v>164</v>
      </c>
      <c r="C21" s="75">
        <v>3009</v>
      </c>
      <c r="D21" s="75">
        <v>3090</v>
      </c>
      <c r="E21" s="67" t="s">
        <v>165</v>
      </c>
    </row>
    <row r="22" spans="1:5" s="10" customFormat="1" ht="18.75">
      <c r="A22" s="20"/>
      <c r="B22" s="54"/>
      <c r="C22" s="21"/>
      <c r="D22" s="21"/>
      <c r="E22" s="21"/>
    </row>
    <row r="23" spans="1:5" s="10" customFormat="1" ht="15.75">
      <c r="A23" s="20"/>
      <c r="B23" s="48" t="s">
        <v>150</v>
      </c>
      <c r="C23" s="49"/>
      <c r="D23" s="49"/>
      <c r="E23" s="49"/>
    </row>
    <row r="24" spans="1:5" s="9" customFormat="1" ht="16.5" customHeight="1">
      <c r="A24" s="11"/>
      <c r="B24" s="12"/>
      <c r="C24" s="50" t="s">
        <v>10</v>
      </c>
      <c r="D24" s="13"/>
      <c r="E24" s="50" t="s">
        <v>9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Русакова Наталья Петровна</cp:lastModifiedBy>
  <cp:lastPrinted>2018-05-22T12:26:50Z</cp:lastPrinted>
  <dcterms:created xsi:type="dcterms:W3CDTF">2008-10-01T13:21:49Z</dcterms:created>
  <dcterms:modified xsi:type="dcterms:W3CDTF">2018-05-22T13:06:38Z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